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Dokumenti\Novo\KD program\Bukvarna\OPREMA\"/>
    </mc:Choice>
  </mc:AlternateContent>
  <bookViews>
    <workbookView xWindow="0" yWindow="0" windowWidth="28800" windowHeight="12300" tabRatio="643"/>
  </bookViews>
  <sheets>
    <sheet name="1. stran" sheetId="1" r:id="rId1"/>
    <sheet name="Rekapitulacija" sheetId="3" r:id="rId2"/>
    <sheet name="Uvod" sheetId="2" r:id="rId3"/>
    <sheet name="A. Oprema" sheetId="37" r:id="rId4"/>
    <sheet name="B. Multimedije" sheetId="53" r:id="rId5"/>
  </sheets>
  <externalReferences>
    <externalReference r:id="rId6"/>
    <externalReference r:id="rId7"/>
    <externalReference r:id="rId8"/>
  </externalReferences>
  <definedNames>
    <definedName name="a" localSheetId="4">#REF!</definedName>
    <definedName name="a">#REF!</definedName>
    <definedName name="A2rusitve" localSheetId="4">#REF!</definedName>
    <definedName name="A2rusitve">#REF!</definedName>
    <definedName name="B">#REF!</definedName>
    <definedName name="DDDD">[1]Podatki!$A$45:$J$52</definedName>
    <definedName name="Excel_BuiltIn_Print_Area_1" localSheetId="4">#REF!</definedName>
    <definedName name="Excel_BuiltIn_Print_Area_1">#REF!</definedName>
    <definedName name="Excel_BuiltIn_Print_Area_3_1" localSheetId="3">'A. Oprema'!#REF!</definedName>
    <definedName name="Excel_BuiltIn_Print_Area_3_1" localSheetId="4">'B. Multimedije'!#REF!</definedName>
    <definedName name="Excel_BuiltIn_Print_Area_3_1" localSheetId="2">#REF!</definedName>
    <definedName name="Excel_BuiltIn_Print_Area_3_1">#REF!</definedName>
    <definedName name="Excel_BuiltIn_Print_Area_3_1_1" localSheetId="3">'A. Oprema'!#REF!</definedName>
    <definedName name="Excel_BuiltIn_Print_Area_3_1_1" localSheetId="4">'B. Multimedije'!#REF!</definedName>
    <definedName name="Excel_BuiltIn_Print_Area_3_1_1" localSheetId="2">#REF!</definedName>
    <definedName name="Excel_BuiltIn_Print_Area_3_1_1">#REF!</definedName>
    <definedName name="Excel_BuiltIn_Print_Area_3_1_1_1" localSheetId="3">'A. Oprema'!#REF!</definedName>
    <definedName name="Excel_BuiltIn_Print_Area_3_1_1_1" localSheetId="4">'B. Multimedije'!#REF!</definedName>
    <definedName name="Excel_BuiltIn_Print_Area_3_1_1_1" localSheetId="2">#REF!</definedName>
    <definedName name="Excel_BuiltIn_Print_Area_3_1_1_1">#REF!</definedName>
    <definedName name="Excel_BuiltIn_Print_Area_4" localSheetId="4">#REF!</definedName>
    <definedName name="Excel_BuiltIn_Print_Area_4">#REF!</definedName>
    <definedName name="Excel_BuiltIn_Print_Area_5" localSheetId="4">#REF!</definedName>
    <definedName name="Excel_BuiltIn_Print_Area_5">#REF!</definedName>
    <definedName name="investicija" localSheetId="4">#REF!</definedName>
    <definedName name="investicija">#REF!</definedName>
    <definedName name="JANUS05">[2]Podatki!$A$45:$J$52</definedName>
    <definedName name="K">[3]Sum!$G$38</definedName>
    <definedName name="Plin_ZUN">[1]Podatki!$A$45:$J$52</definedName>
    <definedName name="_xlnm.Print_Area" localSheetId="0">'1. stran'!$A$1:$E$41</definedName>
    <definedName name="_xlnm.Print_Area" localSheetId="3">'A. Oprema'!$A$1:$F$18</definedName>
    <definedName name="_xlnm.Print_Area" localSheetId="4">'B. Multimedije'!$A$1:$F$14</definedName>
    <definedName name="_xlnm.Print_Area" localSheetId="1">Rekapitulacija!$A$1:$I$19</definedName>
    <definedName name="_xlnm.Print_Area" localSheetId="2">Uvod!$A$1:$I$6</definedName>
    <definedName name="Z_0A8C9083_E4BF_4857_866E_C447F43CB2FB_.wvu.PrintArea" localSheetId="3" hidden="1">'A. Oprema'!$A$1:$F$18</definedName>
    <definedName name="Z_0A8C9083_E4BF_4857_866E_C447F43CB2FB_.wvu.PrintArea" localSheetId="4" hidden="1">'B. Multimedije'!$A$1:$F$14</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6" i="37" l="1"/>
  <c r="F16" i="37"/>
  <c r="A11" i="37" l="1"/>
  <c r="A12" i="37" s="1"/>
  <c r="A13" i="37" l="1"/>
  <c r="A14" i="37" s="1"/>
  <c r="F11" i="37"/>
  <c r="A15" i="37" l="1"/>
  <c r="B12" i="3"/>
  <c r="A12" i="3"/>
  <c r="B11" i="3"/>
  <c r="A11" i="3"/>
  <c r="F10" i="37"/>
  <c r="D15" i="37"/>
  <c r="F15" i="37" s="1"/>
  <c r="F7" i="53"/>
  <c r="F6" i="53"/>
  <c r="F12" i="53"/>
  <c r="F5" i="53"/>
  <c r="B14" i="53"/>
  <c r="F11" i="53"/>
  <c r="F10" i="53"/>
  <c r="F9" i="53"/>
  <c r="F8" i="53"/>
  <c r="A5" i="53"/>
  <c r="F13" i="37"/>
  <c r="F14" i="37"/>
  <c r="F12" i="37"/>
  <c r="F7" i="37"/>
  <c r="F14" i="53" l="1"/>
  <c r="I12" i="3" s="1"/>
  <c r="A8" i="53"/>
  <c r="A9" i="53" s="1"/>
  <c r="A10" i="53" l="1"/>
  <c r="F9" i="37" l="1"/>
  <c r="F8" i="37"/>
  <c r="F5" i="37"/>
  <c r="B18" i="37"/>
  <c r="F6" i="37"/>
  <c r="A5" i="37"/>
  <c r="B1" i="3"/>
  <c r="B2" i="3"/>
  <c r="B4" i="3"/>
  <c r="B6" i="3"/>
  <c r="A6" i="37" l="1"/>
  <c r="F18" i="37"/>
  <c r="I11" i="3" s="1"/>
  <c r="A7" i="37" l="1"/>
  <c r="A11" i="53"/>
  <c r="A8" i="37" l="1"/>
  <c r="A12" i="53"/>
  <c r="I14" i="3"/>
  <c r="I16" i="3" s="1"/>
  <c r="A9" i="37" l="1"/>
  <c r="I17" i="3"/>
  <c r="I19" i="3" s="1"/>
  <c r="A10" i="37" l="1"/>
</calcChain>
</file>

<file path=xl/sharedStrings.xml><?xml version="1.0" encoding="utf-8"?>
<sst xmlns="http://schemas.openxmlformats.org/spreadsheetml/2006/main" count="87" uniqueCount="63">
  <si>
    <t>Objekt:</t>
  </si>
  <si>
    <t>Za gradnjo:</t>
  </si>
  <si>
    <t>REKONSTRUKCIJA</t>
  </si>
  <si>
    <t>Faza popisa:</t>
  </si>
  <si>
    <t>Projektant:</t>
  </si>
  <si>
    <t>Delavnica, oblikovanje prostora d.o.o.</t>
  </si>
  <si>
    <t>Tržaška 3a</t>
  </si>
  <si>
    <t>1360 Vrhnika</t>
  </si>
  <si>
    <r>
      <t xml:space="preserve">Damijan Gašparič </t>
    </r>
    <r>
      <rPr>
        <b/>
        <sz val="10"/>
        <color indexed="8"/>
        <rFont val="Arial Narrow"/>
        <family val="2"/>
        <charset val="238"/>
      </rPr>
      <t>univ. dipl. inž. arh.</t>
    </r>
  </si>
  <si>
    <t>Datum:</t>
  </si>
  <si>
    <t>Investitor:</t>
  </si>
  <si>
    <t xml:space="preserve">REKAPITULACIJA </t>
  </si>
  <si>
    <t>DDV</t>
  </si>
  <si>
    <t>EM</t>
  </si>
  <si>
    <t>kpl</t>
  </si>
  <si>
    <t>m1</t>
  </si>
  <si>
    <t>Poz</t>
  </si>
  <si>
    <t>Opis</t>
  </si>
  <si>
    <t>Količ.</t>
  </si>
  <si>
    <t>Cena / EM</t>
  </si>
  <si>
    <t>Cena skupaj</t>
  </si>
  <si>
    <t>A.</t>
  </si>
  <si>
    <t>Mestna občina Ljubljana</t>
  </si>
  <si>
    <t>Mestni trg 1, Ljubljana</t>
  </si>
  <si>
    <t>Kongresni trg, Ljubljana</t>
  </si>
  <si>
    <t>Vodja projekta:</t>
  </si>
  <si>
    <t>Naročnik:</t>
  </si>
  <si>
    <t>Naziv objekta:</t>
  </si>
  <si>
    <t>kos</t>
  </si>
  <si>
    <t>B.</t>
  </si>
  <si>
    <t>SKUPAJ  (brez DDV)</t>
  </si>
  <si>
    <t>Galerija Emonska vrata</t>
  </si>
  <si>
    <t>OPREMA, SPLOŠNA</t>
  </si>
  <si>
    <t>kompl</t>
  </si>
  <si>
    <t>MULTIMEDIJSKA OPREMA</t>
  </si>
  <si>
    <t>SKUPAJ OPREMA</t>
  </si>
  <si>
    <t>SKUPAJ OPREMA  z DDV</t>
  </si>
  <si>
    <t>1. Izdelavo ponudb in izvedbo projekta je potrebno izdelati skladno z načrtom. Popis tvori celoto skupaj z grafičnim in tekstualnim delom načrta, zato ga je potrebno brati skupaj s celotnim načrtom (grafike, tehnična poročila)!
2. Ponudnik ali izvajalec je dolžan dokumentacijo temeljito pregledati in pred izvedbo opozoriti na morebitne tipkarske in redakcijske napake, tehnično pomanjkljivost izvedbenih detajlov, risb, opisov ali popisov, nejasnosti in morebitna neskladja v projektu oz. podati svoj predlog rešitve!! Projektant je dolžan pomanjkljivosti odpraviti v najkrajšem možnem času.
3. Tam, kjer je v popisu določen kos opisan kot določen tip ali blagovna znamka (kot npr ... ), se to razume v smislu opisa nivoja kvalitete izdelka: enakovreden ali boljši!
4. V sklop izvajalčeve ponudbe sodijo vsi potrebni delavniški načrti, ki jih pred izvedbo glede tehnične pravilnosti, zahtevane kakovosti in izgleda potrdi odgovorni projektant načrta ali investitor.
5. Posamezne tehnične rešitve lahko v detajlih odstopajo od predstavljenih načrtov, vendar morajo opravljati enako ali boljšo funkcijo, biti tehnično, oblikovalsko, kvalitetno enaka ali boljša in s spremembami se mora strinjati strokovni vodja projekta, projektant in investitor. Eventualne predloge za spremembo tehnologije, ki bi vplivale na ceno ponujenega dela mora izvajalec pred izvedbo uskladiti s projektantom in naročnikom.
6. Vsi elementi morajo biti funkcionalno dovršeni, estetsko in trajnostno kvalitetni in usklajeni s celostno podobo projekta.
7. Vsi elementi morajo dosegati življenjsko dobo 5 let ali več. Izvedba mora biti robustna in odporna na  uporabo v javnem prostoru. Vsi elementi in uporabljeni materiali omogočati normalno obrabo v vsaj 10 letnem obdobju.</t>
  </si>
  <si>
    <t>SPLOŠNO</t>
  </si>
  <si>
    <r>
      <rPr>
        <b/>
        <sz val="10"/>
        <rFont val="Arial Narrow"/>
        <family val="2"/>
        <charset val="238"/>
      </rPr>
      <t>OP05</t>
    </r>
    <r>
      <rPr>
        <sz val="10"/>
        <rFont val="Arial Narrow"/>
        <family val="2"/>
        <charset val="238"/>
      </rPr>
      <t xml:space="preserve">
Dobava in montaža večnamenske mizice, zložljive, kovinsko ogrodje in plošča 70x70cm, barva po izboru projektanta, kot .npr. Fermob Bistro.
</t>
    </r>
  </si>
  <si>
    <r>
      <rPr>
        <b/>
        <sz val="10"/>
        <rFont val="Arial Narrow"/>
        <family val="2"/>
        <charset val="238"/>
      </rPr>
      <t>OP04</t>
    </r>
    <r>
      <rPr>
        <sz val="10"/>
        <rFont val="Arial Narrow"/>
        <family val="2"/>
        <charset val="238"/>
      </rPr>
      <t xml:space="preserve">
Dobava in montaža večnamenskega zložljivega stola, kovinsko ogrodje, oblečeno v odporno tekstilijo, uporabno tudi v zunanjosti, barva po izboru projektanta. kot npr. Fermob Latitude.
</t>
    </r>
  </si>
  <si>
    <r>
      <rPr>
        <b/>
        <sz val="10"/>
        <rFont val="Arial Narrow"/>
        <family val="2"/>
        <charset val="238"/>
      </rPr>
      <t>OP06</t>
    </r>
    <r>
      <rPr>
        <sz val="10"/>
        <rFont val="Arial Narrow"/>
        <family val="2"/>
        <charset val="238"/>
      </rPr>
      <t xml:space="preserve">
Dobava in montaža stola - tabure kocka  dim.  50/50 cm, h 40cm, kombinacija volne in poliamida, samostoječ, likovno (material tapiciranega blaga, struktura), uskladiti s projektantom, kot npr. Softline Space.</t>
    </r>
  </si>
  <si>
    <t>Večpredstavnostni predvajalnik; predvajalni način: izbor vsebin, videowall; izhodni video signal: HDMI; brezžično vodenje/nadzor, samodejni zagon z dotokom električnega napajanja - min PC računalnik, npr. Zotac Mini ali namenski</t>
  </si>
  <si>
    <t xml:space="preserve">8. Vsi tiskani materiali in rezane folije morajo zagotavljati dolgoročno obstojnost primerno za stalno razstavljanje. Izbor barve in kvalitete folij mora pred dobavo potrditi grafični oblikovalec. Vse površine so v mat izvedbi.
Predmet ponudbe za vse tiskane grafike je tudi izdelava testnih potiskov na pravem materialu in prototipu mesta vgradnje.
Za vse postavke, ki predvidevajo izdelavo elementov PO GRAFIČNI PREDLOGI, mora izvajalec pred izvedbo pridobiti zadnjo digitalno grafično predlogo oblikovalca razstave usklajeno z vsebino, ki jo koordinira strokovna vodja projekta. 
9. Pred začetkom izvedbe investitor organizira usklajevalni sestanek na katerem se izbranemu izvajalcu podrobno predstavi vse pomembnejše informacije glede izvedbe projekta, izvajalec predstavi svoja vprašanja in pripombe na načrte. Vse pripombe projektant in izvajalec uskladita v roku 10 dni. 
10. Vse cene morajo upoštevati dobavo na lokacijo objekta in montažo do stanja uporabnosti.
11. Vsa pripravljalna in zaključna dela so zajeta v enotnih cenah. Za postavke z vpisom EVENTUALNO ali OPCIJA mora izvajalec ponuditi ceno.
12. Barvo in vzorce vseh finalnih obdelav in barv potrdi na podlagi vzorčnega polja 1x1m izvedenega na pravi podlagi, katere pred končno izdelavo potrdi projektant načrta. Stiki in prehodi med različnimi tlaki so določeni z detajlom projektanta načrta. Vse postavke z oznako »po detajlu« mora pred končno izdelavo na podlagi vzorca potrditi projektant načrta.
</t>
  </si>
  <si>
    <t>Monolitno celostensko ohišje za ekrane, dim 11x2,5 m, globine 10cm izdelano iz podloge iz vezane plošče ali drugega na udarce obstojnega dimenzijsko stabilnega materiala, kaširanega s ploščo iz aluminija 1,5mm, finostrukturno barvanega po NCS npr. Tiger Drylack marrone 05. Vgrajeni ekrani - "video wall" steklo poravnano z licem fronte - natančna vgradnja-CNC izrez odprtine, dopustna senčna fuga 2-3mm. Razdelitev fronte v segmente glede na dimenzije monitorjev - poravnane senčne fuge. Nosilna plošča ob desnem robu zaključena z bočno pritrjenim C profilom 100/20 - pigana pločevina 3mm, finostrukturno barvana kot fronta. Spodaj ustrezna podkonstrukcija, globina do 10cm za napeljavo in ekrane. Odmik od tal in stropa 5cm, zgornji rob poševen - sledi poševnemu stropu. Omogočena mora biti demontaža oz. dostop za servisiranje ekranov in tehnike za fronto brez vidnih vijakov ali vratic na sprednji strani (npr. z dvigom celotnega segmenta na tečajih zgoraj) . za zgornji rob pritrjena galerijska šina - glej postavko A.10</t>
  </si>
  <si>
    <r>
      <rPr>
        <b/>
        <sz val="10"/>
        <rFont val="Arial Narrow"/>
        <family val="2"/>
        <charset val="238"/>
      </rPr>
      <t>OP03</t>
    </r>
    <r>
      <rPr>
        <sz val="10"/>
        <rFont val="Arial Narrow"/>
        <family val="2"/>
        <charset val="238"/>
      </rPr>
      <t xml:space="preserve">
Izdelava in montaža zunanje prostostoječe označevalne table izdelane iz  2mm nerjaveče pločevine z nazaj zapiganimi robovi 1cm, finostrukturno barvane in direktno UV potiskane. Tabla, dim 100x220x4cm s podkonstrukcijo - skrit okvir iz cevi 30/30mm. Skrito pritrjeno v tla oz. strop oz. kovinsko fasado zadaj z ulepljenimi sidrnimi vijaki. V plošči lasersko vrezani napisi, dolžina reza do 6m. Finostrukturno barvano po NCS npr. Tiger Drylack marrone 05.  Izdelano po shemi oz. detajlu projektanta.</t>
    </r>
  </si>
  <si>
    <r>
      <rPr>
        <b/>
        <sz val="10"/>
        <rFont val="Arial Narrow"/>
        <family val="2"/>
        <charset val="238"/>
      </rPr>
      <t>MO05</t>
    </r>
    <r>
      <rPr>
        <sz val="10"/>
        <rFont val="Arial Narrow"/>
        <family val="2"/>
        <charset val="238"/>
      </rPr>
      <t xml:space="preserve">
Blagajna
10” prenosni blagajniški terminal;
Prenosni blagajiški POS tiskalnik.
Kabliranje vodnikov z vsemi konektroji / pretvorniki / adapterji, priklop, programiranje, nalaganje vsebin, nastavitve, vključitev v omrežje, spuščanje v pogon.
</t>
    </r>
  </si>
  <si>
    <r>
      <rPr>
        <b/>
        <sz val="10"/>
        <rFont val="Arial Narrow"/>
        <family val="2"/>
        <charset val="238"/>
      </rPr>
      <t>MO06</t>
    </r>
    <r>
      <rPr>
        <sz val="10"/>
        <rFont val="Arial Narrow"/>
        <family val="2"/>
        <charset val="238"/>
      </rPr>
      <t xml:space="preserve">
1x Brezžični ruter s 4 Gigabit vrati; 1,4 GHz 4 jedri CPU; PoE napajanje; operacijski sistem: RouterOS; delovni spomin 1 GB; podatkovni spomin 512 MB, WIFI generacija 5. Ustreza npr.: Router Mikrotik RBD53iG-5HacD2HnD.
1x Gigabit preklopnik z osem RJ45 preklopnimi vrati; PoE napajanje. Ustreza npr.: Mikrotik   CSS610-8G-2S+IN; 
1x samostojna/premična WIFI dostopna točka, ustreza MIkrotik cAP ac, RBcAPGi-5acD2nD.
Montaža z vključno vsemi pritdilnimi elementi. Kabliranje vodnikov z vsemi konektorji / pretvorniki / adapterji, priklop, nastavitve, vključitev v omrežje, spuščanje v pogon.
</t>
    </r>
  </si>
  <si>
    <t>NAČRT OPREME</t>
  </si>
  <si>
    <t>december 2021</t>
  </si>
  <si>
    <r>
      <rPr>
        <b/>
        <sz val="10"/>
        <rFont val="Arial Narrow"/>
        <family val="2"/>
        <charset val="238"/>
      </rPr>
      <t>OP02</t>
    </r>
    <r>
      <rPr>
        <sz val="10"/>
        <rFont val="Arial Narrow"/>
        <family val="2"/>
        <charset val="238"/>
      </rPr>
      <t xml:space="preserve">
Dobava in montaža delovne ploščadi dim 560 x 220 cm, 8mm pločevina, peskan inox, navarjene stojke za sidranje v kamnito podlago. Pod rob montiran LED svetlobni trak (predmet popisa elektro instalacij).  Izdelano po shemi oz. detajlu projektanta.</t>
    </r>
    <r>
      <rPr>
        <b/>
        <sz val="10"/>
        <rFont val="Arial Narrow"/>
        <family val="2"/>
        <charset val="238"/>
      </rPr>
      <t xml:space="preserve">
</t>
    </r>
  </si>
  <si>
    <r>
      <t>OP07</t>
    </r>
    <r>
      <rPr>
        <sz val="10"/>
        <rFont val="Arial Narrow"/>
        <family val="2"/>
        <charset val="238"/>
      </rPr>
      <t xml:space="preserve">
Dobava ergonomskega stola za informatorja, ergonomski delovni stol z nizkim naslonom - ledveno podporo,z rokonasloni, školjka - sedež in hrbtni naslon iz mreže, oblazinjen, umetno usnje, barva po izboru projektanta, ogrodje kovinsko Alu, na kolescih, možnost barvanja ogrodja in podnožja  po RAL.</t>
    </r>
  </si>
  <si>
    <r>
      <t xml:space="preserve">OP08
</t>
    </r>
    <r>
      <rPr>
        <sz val="10"/>
        <rFont val="Arial Narrow"/>
        <family val="2"/>
        <charset val="238"/>
      </rPr>
      <t xml:space="preserve">Dobava in montaža visokega obešalnika, les, zložljiv, kot npr. Zuiver
</t>
    </r>
  </si>
  <si>
    <r>
      <t xml:space="preserve">OP09
</t>
    </r>
    <r>
      <rPr>
        <sz val="10"/>
        <rFont val="Arial Narrow"/>
        <family val="2"/>
        <charset val="238"/>
      </rPr>
      <t xml:space="preserve">Dobava koša za dežnike, stojala za dežnike - valj izdelan iz nerjavne pločevine, premera cca 30 cm in višine cca 35 cm, finostrukturno barvane po RAL, s plastičnim vložkom za lovljenje vode, ki ga je moč odstraniti in izprazniti.
</t>
    </r>
  </si>
  <si>
    <r>
      <t xml:space="preserve">OP10
</t>
    </r>
    <r>
      <rPr>
        <sz val="10"/>
        <rFont val="Arial Narrow"/>
        <family val="2"/>
        <charset val="238"/>
      </rPr>
      <t xml:space="preserve">Koš za odpadke, valj izdelan iz nerjavne pločevine, premera cca 30 cm in višine cca 35 cm, finostrukturno barvane po RAL.
</t>
    </r>
  </si>
  <si>
    <r>
      <t xml:space="preserve">OP11
</t>
    </r>
    <r>
      <rPr>
        <sz val="10"/>
        <rFont val="Arial Narrow"/>
        <family val="2"/>
        <charset val="238"/>
      </rPr>
      <t>Profil za vpenjanje obešal za slike. Skrita vgradnja v stensko oblogo, C profil za hitra vpenjala, npr. Cobra. Usklajeno z izdelavo B.1</t>
    </r>
  </si>
  <si>
    <r>
      <rPr>
        <b/>
        <sz val="10"/>
        <rFont val="Arial Narrow"/>
        <family val="2"/>
        <charset val="238"/>
      </rPr>
      <t>OP01</t>
    </r>
    <r>
      <rPr>
        <sz val="10"/>
        <rFont val="Arial Narrow"/>
        <family val="2"/>
        <charset val="238"/>
      </rPr>
      <t xml:space="preserve">
Informacijski pult - enostaven kvader dim 450 x 65 x 72cm, iz 3 segmentov, premičnih, na skritih gumiranih kolesih. Material barvana pločevina ali iveral, laminat 'metallic' obloga - vtis ogledala. Finalno obdelane vse tri vidne stranice vseh delov pulta (možnost 3 samostojnih pultov). Vsi predali, omarice na zaklepanje s sistemskim (1) ključem.
1. dim 60 x 65 x 72cm, omarica - integrirana plitva vitrina 20cm, četrta stranica vratca na zaklepanje, gornja plošča kaljeno steklo 6mm rob barvan s keramično barvo s prelivom, integrirana LED osvetlitev pod robom, napajanje z akumulatorskim napajalnikom za 12V/24V, čas avtonomije min 12h, s priključnim kablom za napajanje 220V.
2. dim 225 x 65 x 72 cm, integrirana plitva vitrina 20cm, gornja plošča kaljeno steklo 6mm rob barvan s keramično barvo s prelivom, integrirana LED osvetlitev pod robom, napajalnik 12V/24V, priklop na 220V. 2x stranska omarica z vrati na zaklepanje, 2x 1 polica.  Vgrajen elektro kanal - podaljšek z evro vtičem za instalacije 4x vtičnica, 2x UTP.
3. dim 160 x 65 x 72cm, gornja plošča kaljeno steklo 6mm spodaj barvan s keramično barvo. Vgrajen 2x plitev predal š 50cm z vložkom za gotovino pod delovno površino, na zaklepanje. 1x stranski predalnik na zaklepanje š 50 v 70cm, 3 predali. Vgrajen elektro kanal - podaljšek z evro vtičem za instalacije 4x vtičnica, 2x UTP. Gumirana kolesa s stransko zavoro v kolescu - zaklepanje z roko. Izdelano po shemi oz. detajlu projektanta.</t>
    </r>
  </si>
  <si>
    <r>
      <rPr>
        <b/>
        <sz val="10"/>
        <rFont val="Arial Narrow"/>
        <family val="2"/>
        <charset val="238"/>
      </rPr>
      <t>MO04</t>
    </r>
    <r>
      <rPr>
        <sz val="10"/>
        <rFont val="Arial Narrow"/>
        <family val="2"/>
        <charset val="238"/>
      </rPr>
      <t xml:space="preserve">
4 Zvočniki za ambientalno glasbo (ustreza npr. ALTI 6M-AUDAC 60W) in ojačevalec (ustreza npr. EPA104 4X100W-AUDAC). Možnost konferenčnega govora, priklop 2x brezžičnega mikrofona.
Večpredstavnostni predvajalnik - mixer; predvajalni način: izbor vsebin; HDMI; brezžično vodenje/nadzor, samodejni zagon z dovodom električnega napajanja 220V.
Skrita montaža v omarico pohištvenega elementa, z vključno vsemi pritdilnimi elementi, nosilci. Način vgradnje in pozicije potrdi projektant pred dobavo in izvedbo. Kabliranje vodnikov z vsemi konektorji / pretvorniki / adapterji, priklop, programiranje, nalaganje vsebin, nastavitve, vključitev v omrežje, spuščanje v pogon.
</t>
    </r>
  </si>
  <si>
    <r>
      <rPr>
        <b/>
        <sz val="10"/>
        <rFont val="Arial Narrow"/>
        <family val="2"/>
        <charset val="238"/>
      </rPr>
      <t>MO03</t>
    </r>
    <r>
      <rPr>
        <sz val="10"/>
        <rFont val="Arial Narrow"/>
        <family val="2"/>
        <charset val="238"/>
      </rPr>
      <t xml:space="preserve">
Projekcijsko platno dim 300 x 230 cm, ročno upravljanje. Montaža na strop v kaseti, možnost barvanja kasete oz. izdelava maske za kaseto iz pigane pločevine, finostrukturno barvane po NCS lestvici. Pred dobavo v potrditev projektantu.
</t>
    </r>
  </si>
  <si>
    <r>
      <rPr>
        <b/>
        <sz val="10"/>
        <rFont val="Arial Narrow"/>
        <family val="2"/>
        <charset val="238"/>
      </rPr>
      <t>MO02</t>
    </r>
    <r>
      <rPr>
        <sz val="10"/>
        <rFont val="Arial Narrow"/>
        <family val="2"/>
        <charset val="238"/>
      </rPr>
      <t xml:space="preserve">
Projektor (short throw) , Full HD, Laserski/LED oz. življ, doba žarnice 30.000 h. Bele barve.
</t>
    </r>
  </si>
  <si>
    <r>
      <rPr>
        <b/>
        <sz val="10"/>
        <rFont val="Arial Narrow"/>
        <family val="2"/>
        <charset val="238"/>
      </rPr>
      <t>MO01</t>
    </r>
    <r>
      <rPr>
        <sz val="10"/>
        <rFont val="Arial Narrow"/>
        <family val="2"/>
        <charset val="1"/>
      </rPr>
      <t xml:space="preserve">
46" LCD zaslon na dotik, "open frame", "ultra narrow bezel"; tehnologija SCT; ločljivost: Full HD 1920/1080 px.; vhodni signal: HDMI.Ekrani sestavljeni in povezani v video steno z možnostjo skupne slike.
Vključno z vsemi pritdilnimi elementi, nosilci. Kabliranje vodnikov z vsemi konektorji / pretvorniki / adapterji, priklop, programiranje, nalaganje vsebin, nastavitve, vključitev v omrežje, spuščanje v pogon.
</t>
    </r>
  </si>
  <si>
    <r>
      <rPr>
        <b/>
        <sz val="10"/>
        <rFont val="Arial Narrow"/>
        <family val="2"/>
        <charset val="238"/>
      </rPr>
      <t>OP12</t>
    </r>
    <r>
      <rPr>
        <sz val="10"/>
        <rFont val="Arial Narrow"/>
        <family val="2"/>
        <charset val="238"/>
      </rPr>
      <t xml:space="preserve">
Izdelava in montaža stajala za zloženke in prodajo knjig
Dimenzij (380 x 220 cm). Vključuje: površino za kolofon razstave 100x220  - magnetna površina, z dolgotrajno obstojno folijo, izrez črk. Barvo folije določi projektant, zatikalne police z navzgor zavihanim robom za zloženke in knjige.
Izdelano uz barvane pločevine barvane po navodilu projektanta.
Element je konstrukcijsko izdelan monolitno, brez vidnih stikov in s skritim pritrjevanjem. Izdelava po detajlu projektanta in potrjenem delavniškem načrtu izvajalca.
</t>
    </r>
  </si>
  <si>
    <t>PROJEKTANTSKI POPIS OPREME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</si>
</sst>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1]"/>
    <numFmt numFmtId="165" formatCode="00&quot;.&quot;"/>
    <numFmt numFmtId="166" formatCode="_-* #,##0.00\ _S_I_T_-;\-* #,##0.00\ _S_I_T_-;_-* &quot;-&quot;??\ _S_I_T_-;_-@_-"/>
    <numFmt numFmtId="167" formatCode="_-* #,##0.00\ &quot;SIT&quot;_-;\-* #,##0.00\ &quot;SIT&quot;_-;_-* &quot;-&quot;??\ &quot;SIT&quot;_-;_-@_-"/>
  </numFmts>
  <fonts count="41" x14ac:knownFonts="1">
    <font>
      <sz val="11"/>
      <color indexed="8"/>
      <name val="Calibri"/>
      <family val="2"/>
      <charset val="238"/>
    </font>
    <font>
      <sz val="10"/>
      <name val="Arial"/>
      <family val="2"/>
      <charset val="238"/>
    </font>
    <font>
      <sz val="10"/>
      <name val="Arial CE"/>
      <family val="2"/>
      <charset val="238"/>
    </font>
    <font>
      <sz val="11"/>
      <color indexed="8"/>
      <name val="Arial Narrow"/>
      <family val="2"/>
      <charset val="238"/>
    </font>
    <font>
      <b/>
      <sz val="16"/>
      <color indexed="8"/>
      <name val="Arial Narrow"/>
      <family val="2"/>
      <charset val="238"/>
    </font>
    <font>
      <b/>
      <sz val="18"/>
      <color indexed="8"/>
      <name val="Arial Narrow"/>
      <family val="2"/>
      <charset val="238"/>
    </font>
    <font>
      <b/>
      <sz val="11"/>
      <color indexed="8"/>
      <name val="Arial Narrow"/>
      <family val="2"/>
      <charset val="238"/>
    </font>
    <font>
      <b/>
      <sz val="10"/>
      <color indexed="8"/>
      <name val="Arial Narrow"/>
      <family val="2"/>
      <charset val="238"/>
    </font>
    <font>
      <b/>
      <sz val="9"/>
      <color indexed="8"/>
      <name val="Arial Narrow"/>
      <family val="2"/>
      <charset val="238"/>
    </font>
    <font>
      <b/>
      <i/>
      <sz val="10"/>
      <color indexed="8"/>
      <name val="Arial Narrow"/>
      <family val="2"/>
      <charset val="238"/>
    </font>
    <font>
      <b/>
      <sz val="14"/>
      <name val="Arial Narrow"/>
      <family val="2"/>
      <charset val="238"/>
    </font>
    <font>
      <b/>
      <sz val="12"/>
      <name val="Arial Narrow"/>
      <family val="2"/>
      <charset val="238"/>
    </font>
    <font>
      <sz val="12"/>
      <name val="Arial Narrow"/>
      <family val="2"/>
      <charset val="238"/>
    </font>
    <font>
      <b/>
      <sz val="11"/>
      <name val="Arial Narrow"/>
      <family val="2"/>
      <charset val="238"/>
    </font>
    <font>
      <sz val="11"/>
      <name val="Arial Narrow"/>
      <family val="2"/>
      <charset val="238"/>
    </font>
    <font>
      <sz val="10"/>
      <name val="Arial Narrow"/>
      <family val="2"/>
      <charset val="238"/>
    </font>
    <font>
      <b/>
      <sz val="10"/>
      <name val="Arial Narrow"/>
      <family val="2"/>
      <charset val="238"/>
    </font>
    <font>
      <sz val="10"/>
      <color indexed="8"/>
      <name val="Arial Narrow"/>
      <family val="2"/>
      <charset val="238"/>
    </font>
    <font>
      <b/>
      <sz val="14"/>
      <color indexed="8"/>
      <name val="Arial Narrow"/>
      <family val="2"/>
      <charset val="238"/>
    </font>
    <font>
      <sz val="11"/>
      <color indexed="8"/>
      <name val="Calibri"/>
      <family val="2"/>
      <charset val="238"/>
    </font>
    <font>
      <sz val="12"/>
      <name val="Courier"/>
      <family val="3"/>
    </font>
    <font>
      <sz val="11"/>
      <color indexed="8"/>
      <name val="Arial CE"/>
      <family val="2"/>
    </font>
    <font>
      <sz val="10"/>
      <name val="Arial"/>
      <family val="2"/>
      <charset val="238"/>
    </font>
    <font>
      <b/>
      <sz val="12"/>
      <color indexed="8"/>
      <name val="Arial Narrow"/>
      <family val="2"/>
      <charset val="238"/>
    </font>
    <font>
      <sz val="12"/>
      <color indexed="8"/>
      <name val="Arial Narrow"/>
      <family val="2"/>
      <charset val="238"/>
    </font>
    <font>
      <sz val="10"/>
      <color indexed="10"/>
      <name val="Arial CE"/>
      <family val="2"/>
      <charset val="238"/>
    </font>
    <font>
      <sz val="10"/>
      <color indexed="10"/>
      <name val="Arial"/>
      <family val="2"/>
      <charset val="238"/>
    </font>
    <font>
      <b/>
      <sz val="10"/>
      <color indexed="10"/>
      <name val="Arial"/>
      <family val="2"/>
      <charset val="238"/>
    </font>
    <font>
      <sz val="11"/>
      <color theme="1"/>
      <name val="Calibri"/>
      <family val="2"/>
      <charset val="238"/>
      <scheme val="minor"/>
    </font>
    <font>
      <sz val="10"/>
      <color rgb="FFFF0000"/>
      <name val="Arial Narrow"/>
      <family val="2"/>
      <charset val="238"/>
    </font>
    <font>
      <sz val="10"/>
      <name val="Arial CE"/>
      <charset val="238"/>
    </font>
    <font>
      <sz val="10"/>
      <name val="Times New Roman"/>
      <family val="1"/>
      <charset val="238"/>
    </font>
    <font>
      <sz val="10"/>
      <color rgb="FF000000"/>
      <name val="Times New Roman"/>
      <family val="1"/>
    </font>
    <font>
      <b/>
      <sz val="11"/>
      <name val="Calibri"/>
      <family val="2"/>
      <charset val="238"/>
    </font>
    <font>
      <sz val="10"/>
      <color theme="1"/>
      <name val="Calibri"/>
      <family val="2"/>
      <charset val="238"/>
    </font>
    <font>
      <sz val="9"/>
      <color theme="1"/>
      <name val="Calibri"/>
      <family val="2"/>
      <charset val="238"/>
    </font>
    <font>
      <sz val="10"/>
      <color indexed="8"/>
      <name val="Calibri"/>
      <family val="2"/>
      <charset val="238"/>
    </font>
    <font>
      <sz val="9"/>
      <color indexed="8"/>
      <name val="Calibri"/>
      <family val="2"/>
      <charset val="238"/>
    </font>
    <font>
      <sz val="10"/>
      <name val="Times New Roman CE"/>
      <charset val="238"/>
    </font>
    <font>
      <b/>
      <sz val="18"/>
      <color theme="3"/>
      <name val="Calibri Light"/>
      <family val="2"/>
      <charset val="238"/>
      <scheme val="major"/>
    </font>
    <font>
      <sz val="10"/>
      <name val="Arial Narrow"/>
      <family val="2"/>
      <charset val="1"/>
    </font>
  </fonts>
  <fills count="3">
    <fill>
      <patternFill patternType="none"/>
    </fill>
    <fill>
      <patternFill patternType="gray125"/>
    </fill>
    <fill>
      <patternFill patternType="solid">
        <fgColor theme="4" tint="0.79998168889431442"/>
        <bgColor indexed="64"/>
      </patternFill>
    </fill>
  </fills>
  <borders count="7">
    <border>
      <left/>
      <right/>
      <top/>
      <bottom/>
      <diagonal/>
    </border>
    <border>
      <left/>
      <right/>
      <top style="thin">
        <color indexed="8"/>
      </top>
      <bottom style="thin">
        <color indexed="8"/>
      </bottom>
      <diagonal/>
    </border>
    <border>
      <left/>
      <right/>
      <top style="medium">
        <color indexed="8"/>
      </top>
      <bottom/>
      <diagonal/>
    </border>
    <border>
      <left/>
      <right/>
      <top/>
      <bottom style="medium">
        <color indexed="8"/>
      </bottom>
      <diagonal/>
    </border>
    <border>
      <left/>
      <right/>
      <top style="medium">
        <color indexed="8"/>
      </top>
      <bottom style="medium">
        <color indexed="8"/>
      </bottom>
      <diagonal/>
    </border>
    <border>
      <left/>
      <right/>
      <top style="medium">
        <color indexed="8"/>
      </top>
      <bottom style="double">
        <color indexed="8"/>
      </bottom>
      <diagonal/>
    </border>
    <border>
      <left style="thin">
        <color indexed="64"/>
      </left>
      <right style="thin">
        <color indexed="64"/>
      </right>
      <top style="thin">
        <color indexed="64"/>
      </top>
      <bottom style="thin">
        <color indexed="64"/>
      </bottom>
      <diagonal/>
    </border>
  </borders>
  <cellStyleXfs count="30">
    <xf numFmtId="0" fontId="0" fillId="0" borderId="0"/>
    <xf numFmtId="44" fontId="1" fillId="0" borderId="0" applyFill="0" applyBorder="0" applyAlignment="0" applyProtection="0"/>
    <xf numFmtId="44" fontId="22" fillId="0" borderId="0" applyFont="0" applyFill="0" applyBorder="0" applyAlignment="0" applyProtection="0"/>
    <xf numFmtId="1" fontId="22" fillId="0" borderId="0"/>
    <xf numFmtId="0" fontId="19" fillId="0" borderId="0"/>
    <xf numFmtId="0" fontId="22" fillId="0" borderId="0"/>
    <xf numFmtId="0" fontId="22" fillId="0" borderId="0"/>
    <xf numFmtId="0" fontId="21" fillId="0" borderId="0"/>
    <xf numFmtId="37" fontId="20" fillId="0" borderId="0"/>
    <xf numFmtId="9" fontId="1" fillId="0" borderId="0" applyFill="0" applyBorder="0" applyAlignment="0" applyProtection="0"/>
    <xf numFmtId="0" fontId="29" fillId="0" borderId="0" applyNumberFormat="0" applyFill="0" applyBorder="0" applyAlignment="0" applyProtection="0">
      <alignment horizontal="justify" vertical="top" wrapText="1"/>
    </xf>
    <xf numFmtId="0" fontId="28" fillId="0" borderId="0"/>
    <xf numFmtId="0" fontId="30" fillId="0" borderId="0"/>
    <xf numFmtId="0" fontId="2" fillId="0" borderId="0"/>
    <xf numFmtId="166" fontId="30" fillId="0" borderId="0" applyFont="0" applyFill="0" applyBorder="0" applyAlignment="0" applyProtection="0"/>
    <xf numFmtId="0" fontId="32" fillId="0" borderId="0"/>
    <xf numFmtId="44" fontId="32" fillId="0" borderId="0" applyFont="0" applyFill="0" applyBorder="0" applyAlignment="0" applyProtection="0"/>
    <xf numFmtId="0" fontId="33" fillId="2" borderId="0" applyNumberFormat="0" applyBorder="0" applyProtection="0">
      <alignment horizontal="left" vertical="top"/>
    </xf>
    <xf numFmtId="4" fontId="34" fillId="0" borderId="0">
      <alignment horizontal="left" vertical="top" wrapText="1"/>
    </xf>
    <xf numFmtId="4" fontId="34" fillId="0" borderId="0">
      <alignment horizontal="right" vertical="top" wrapText="1"/>
    </xf>
    <xf numFmtId="4" fontId="35" fillId="0" borderId="0">
      <alignment horizontal="right" vertical="top"/>
    </xf>
    <xf numFmtId="4" fontId="36" fillId="0" borderId="0">
      <alignment horizontal="right" vertical="top" wrapText="1"/>
    </xf>
    <xf numFmtId="4" fontId="37" fillId="0" borderId="0">
      <alignment horizontal="right" vertical="top"/>
    </xf>
    <xf numFmtId="0" fontId="38" fillId="0" borderId="0"/>
    <xf numFmtId="0" fontId="31" fillId="0" borderId="0"/>
    <xf numFmtId="0" fontId="39" fillId="0" borderId="0" applyNumberFormat="0" applyFill="0" applyBorder="0" applyAlignment="0" applyProtection="0"/>
    <xf numFmtId="4" fontId="34" fillId="0" borderId="0">
      <alignment horizontal="right" vertical="top" wrapText="1"/>
    </xf>
    <xf numFmtId="4" fontId="35" fillId="0" borderId="0">
      <alignment horizontal="right" vertical="top"/>
    </xf>
    <xf numFmtId="4" fontId="36" fillId="0" borderId="0">
      <alignment horizontal="left" vertical="top" wrapText="1"/>
    </xf>
    <xf numFmtId="167" fontId="30" fillId="0" borderId="0" applyFont="0" applyFill="0" applyBorder="0" applyAlignment="0" applyProtection="0"/>
  </cellStyleXfs>
  <cellXfs count="89">
    <xf numFmtId="0" fontId="0" fillId="0" borderId="0" xfId="0"/>
    <xf numFmtId="0" fontId="10" fillId="0" borderId="0" xfId="0" applyNumberFormat="1" applyFont="1" applyFill="1" applyAlignment="1">
      <alignment vertical="top"/>
    </xf>
    <xf numFmtId="0" fontId="11" fillId="0" borderId="0" xfId="0" applyNumberFormat="1" applyFont="1" applyFill="1" applyAlignment="1">
      <alignment vertical="top"/>
    </xf>
    <xf numFmtId="0" fontId="12" fillId="0" borderId="0" xfId="0" applyNumberFormat="1" applyFont="1" applyFill="1" applyAlignment="1">
      <alignment vertical="top"/>
    </xf>
    <xf numFmtId="0" fontId="13" fillId="0" borderId="0" xfId="0" applyNumberFormat="1" applyFont="1" applyFill="1" applyAlignment="1">
      <alignment vertical="top"/>
    </xf>
    <xf numFmtId="0" fontId="14" fillId="0" borderId="0" xfId="0" applyNumberFormat="1" applyFont="1" applyFill="1" applyAlignment="1">
      <alignment vertical="top"/>
    </xf>
    <xf numFmtId="0" fontId="15" fillId="0" borderId="0" xfId="0" applyNumberFormat="1" applyFont="1" applyFill="1" applyBorder="1" applyAlignment="1">
      <alignment vertical="top"/>
    </xf>
    <xf numFmtId="0" fontId="3" fillId="0" borderId="0" xfId="0" applyFont="1" applyFill="1" applyBorder="1" applyAlignment="1"/>
    <xf numFmtId="0" fontId="17" fillId="0" borderId="0" xfId="0" applyFont="1" applyFill="1" applyAlignment="1">
      <alignment horizontal="left"/>
    </xf>
    <xf numFmtId="0" fontId="17" fillId="0" borderId="0" xfId="0" applyFont="1" applyFill="1"/>
    <xf numFmtId="0" fontId="3" fillId="0" borderId="0" xfId="0" applyNumberFormat="1" applyFont="1" applyFill="1" applyAlignment="1">
      <alignment vertical="top"/>
    </xf>
    <xf numFmtId="0" fontId="15" fillId="0" borderId="0" xfId="0" applyFont="1" applyFill="1" applyAlignment="1">
      <alignment vertical="top" wrapText="1"/>
    </xf>
    <xf numFmtId="0" fontId="6" fillId="0" borderId="0" xfId="0" applyFont="1" applyFill="1" applyBorder="1"/>
    <xf numFmtId="0" fontId="3" fillId="0" borderId="0" xfId="0" applyFont="1" applyFill="1" applyBorder="1"/>
    <xf numFmtId="164" fontId="3" fillId="0" borderId="0" xfId="0" applyNumberFormat="1" applyFont="1" applyFill="1" applyBorder="1"/>
    <xf numFmtId="0" fontId="18" fillId="0" borderId="0" xfId="0" applyFont="1" applyFill="1" applyBorder="1"/>
    <xf numFmtId="0" fontId="3" fillId="0" borderId="0" xfId="0" applyFont="1" applyFill="1"/>
    <xf numFmtId="0" fontId="3" fillId="0" borderId="1" xfId="0" applyFont="1" applyFill="1" applyBorder="1"/>
    <xf numFmtId="0" fontId="3" fillId="0" borderId="0" xfId="0" applyFont="1" applyFill="1" applyAlignment="1">
      <alignment horizontal="left"/>
    </xf>
    <xf numFmtId="0" fontId="3" fillId="0" borderId="0" xfId="0" applyFont="1" applyFill="1" applyAlignment="1">
      <alignment horizontal="right" vertical="top"/>
    </xf>
    <xf numFmtId="0" fontId="6" fillId="0" borderId="1" xfId="0" applyFont="1" applyFill="1" applyBorder="1"/>
    <xf numFmtId="0" fontId="6" fillId="0" borderId="2" xfId="0" applyFont="1" applyFill="1" applyBorder="1"/>
    <xf numFmtId="0" fontId="3" fillId="0" borderId="3" xfId="0" applyFont="1" applyFill="1" applyBorder="1"/>
    <xf numFmtId="0" fontId="24" fillId="0" borderId="4" xfId="0" applyFont="1" applyFill="1" applyBorder="1" applyAlignment="1">
      <alignment vertical="center"/>
    </xf>
    <xf numFmtId="0" fontId="4" fillId="0" borderId="1" xfId="0" applyFont="1" applyFill="1" applyBorder="1"/>
    <xf numFmtId="164" fontId="3" fillId="0" borderId="1" xfId="0" applyNumberFormat="1" applyFont="1" applyFill="1" applyBorder="1"/>
    <xf numFmtId="0" fontId="3" fillId="0" borderId="0" xfId="0" applyFont="1" applyFill="1" applyBorder="1" applyAlignment="1">
      <alignment horizontal="right" vertical="top"/>
    </xf>
    <xf numFmtId="164" fontId="6" fillId="0" borderId="1" xfId="0" applyNumberFormat="1" applyFont="1" applyFill="1" applyBorder="1"/>
    <xf numFmtId="0" fontId="3" fillId="0" borderId="0" xfId="0" applyFont="1" applyFill="1" applyBorder="1" applyAlignment="1">
      <alignment horizontal="left" vertical="top"/>
    </xf>
    <xf numFmtId="164" fontId="6" fillId="0" borderId="2" xfId="0" applyNumberFormat="1" applyFont="1" applyFill="1" applyBorder="1"/>
    <xf numFmtId="0" fontId="6" fillId="0" borderId="3" xfId="0" applyFont="1" applyFill="1" applyBorder="1"/>
    <xf numFmtId="164" fontId="3" fillId="0" borderId="3" xfId="0" applyNumberFormat="1" applyFont="1" applyFill="1" applyBorder="1"/>
    <xf numFmtId="0" fontId="23" fillId="0" borderId="4" xfId="0" applyFont="1" applyFill="1" applyBorder="1" applyAlignment="1">
      <alignment vertical="center"/>
    </xf>
    <xf numFmtId="164" fontId="23" fillId="0" borderId="4" xfId="0" applyNumberFormat="1" applyFont="1" applyFill="1" applyBorder="1" applyAlignment="1">
      <alignment vertical="center"/>
    </xf>
    <xf numFmtId="0" fontId="3" fillId="0" borderId="0" xfId="0" applyFont="1" applyFill="1" applyAlignment="1">
      <alignment vertical="top" wrapText="1"/>
    </xf>
    <xf numFmtId="0" fontId="15" fillId="0" borderId="0" xfId="0" applyFont="1" applyFill="1" applyAlignment="1">
      <alignment horizontal="right" wrapText="1"/>
    </xf>
    <xf numFmtId="0" fontId="15" fillId="0" borderId="0" xfId="0" applyFont="1" applyFill="1" applyAlignment="1">
      <alignment horizontal="left" wrapText="1"/>
    </xf>
    <xf numFmtId="0" fontId="6" fillId="0" borderId="0" xfId="0" applyFont="1" applyFill="1" applyAlignment="1">
      <alignment horizontal="right" vertical="top"/>
    </xf>
    <xf numFmtId="0" fontId="3" fillId="0" borderId="0" xfId="0" applyFont="1" applyFill="1" applyAlignment="1">
      <alignment horizontal="right"/>
    </xf>
    <xf numFmtId="49" fontId="6" fillId="0" borderId="5" xfId="0" applyNumberFormat="1" applyFont="1" applyFill="1" applyBorder="1" applyAlignment="1">
      <alignment horizontal="right" vertical="top"/>
    </xf>
    <xf numFmtId="0" fontId="6" fillId="0" borderId="5" xfId="0" applyFont="1" applyFill="1" applyBorder="1" applyAlignment="1">
      <alignment horizontal="left"/>
    </xf>
    <xf numFmtId="164" fontId="6" fillId="0" borderId="5" xfId="0" applyNumberFormat="1" applyFont="1" applyFill="1" applyBorder="1" applyAlignment="1">
      <alignment horizontal="right"/>
    </xf>
    <xf numFmtId="165" fontId="17" fillId="0" borderId="6" xfId="8" applyNumberFormat="1" applyFont="1" applyFill="1" applyBorder="1" applyAlignment="1">
      <alignment horizontal="right" vertical="top" wrapText="1"/>
    </xf>
    <xf numFmtId="0" fontId="15" fillId="0" borderId="6" xfId="0" applyFont="1" applyFill="1" applyBorder="1" applyAlignment="1">
      <alignment vertical="top" wrapText="1"/>
    </xf>
    <xf numFmtId="0" fontId="17" fillId="0" borderId="6" xfId="0" applyFont="1" applyFill="1" applyBorder="1"/>
    <xf numFmtId="0" fontId="6" fillId="0" borderId="0" xfId="0" applyNumberFormat="1" applyFont="1" applyFill="1" applyAlignment="1">
      <alignment vertical="top"/>
    </xf>
    <xf numFmtId="44" fontId="15" fillId="0" borderId="6" xfId="1" applyFont="1" applyFill="1" applyBorder="1"/>
    <xf numFmtId="0" fontId="3" fillId="0" borderId="0" xfId="0" applyFont="1" applyFill="1" applyBorder="1" applyAlignment="1">
      <alignment vertical="top"/>
    </xf>
    <xf numFmtId="164" fontId="3" fillId="0" borderId="0" xfId="0" applyNumberFormat="1" applyFont="1" applyFill="1" applyBorder="1" applyAlignment="1">
      <alignment vertical="top"/>
    </xf>
    <xf numFmtId="2" fontId="17" fillId="0" borderId="6" xfId="0" applyNumberFormat="1" applyFont="1" applyFill="1" applyBorder="1"/>
    <xf numFmtId="9" fontId="1" fillId="0" borderId="3" xfId="9" applyFill="1" applyBorder="1"/>
    <xf numFmtId="0" fontId="6" fillId="0" borderId="1" xfId="0" applyFont="1" applyFill="1" applyBorder="1" applyAlignment="1">
      <alignment vertical="top"/>
    </xf>
    <xf numFmtId="0" fontId="6" fillId="0" borderId="0" xfId="0" applyFont="1" applyFill="1" applyBorder="1" applyAlignment="1">
      <alignment vertical="top"/>
    </xf>
    <xf numFmtId="0" fontId="4" fillId="0" borderId="0" xfId="0" applyFont="1" applyFill="1" applyBorder="1"/>
    <xf numFmtId="0" fontId="4" fillId="0" borderId="0" xfId="0" applyFont="1" applyFill="1" applyBorder="1" applyAlignment="1">
      <alignment vertical="center"/>
    </xf>
    <xf numFmtId="0" fontId="5" fillId="0" borderId="0" xfId="0" applyFont="1" applyFill="1" applyBorder="1" applyAlignment="1">
      <alignment horizontal="center" vertical="center"/>
    </xf>
    <xf numFmtId="0" fontId="6" fillId="0" borderId="0" xfId="0" applyFont="1" applyFill="1" applyBorder="1" applyAlignment="1">
      <alignment horizontal="left"/>
    </xf>
    <xf numFmtId="0" fontId="18" fillId="0" borderId="0" xfId="0" applyFont="1" applyFill="1" applyBorder="1" applyAlignment="1">
      <alignment vertical="center"/>
    </xf>
    <xf numFmtId="0" fontId="6" fillId="0" borderId="0" xfId="0" applyFont="1" applyFill="1" applyBorder="1" applyAlignment="1">
      <alignment vertical="center" wrapText="1"/>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3" fillId="0" borderId="0" xfId="0" applyFont="1" applyFill="1" applyBorder="1" applyAlignment="1">
      <alignment wrapText="1"/>
    </xf>
    <xf numFmtId="0" fontId="8" fillId="0" borderId="0" xfId="0" applyFont="1" applyFill="1" applyBorder="1" applyAlignment="1"/>
    <xf numFmtId="49" fontId="6" fillId="0" borderId="0" xfId="0" applyNumberFormat="1" applyFont="1" applyFill="1" applyBorder="1" applyAlignment="1">
      <alignment horizontal="left"/>
    </xf>
    <xf numFmtId="0" fontId="9" fillId="0" borderId="0" xfId="0" applyFont="1" applyFill="1" applyBorder="1"/>
    <xf numFmtId="0" fontId="6" fillId="0" borderId="0" xfId="0" applyFont="1" applyFill="1" applyAlignment="1">
      <alignment vertical="top" wrapText="1"/>
    </xf>
    <xf numFmtId="4" fontId="15" fillId="0" borderId="6" xfId="3" applyNumberFormat="1" applyFont="1" applyFill="1" applyBorder="1"/>
    <xf numFmtId="0" fontId="0" fillId="0" borderId="0" xfId="0" applyFill="1"/>
    <xf numFmtId="0" fontId="6" fillId="0" borderId="5" xfId="0" applyFont="1" applyFill="1" applyBorder="1" applyAlignment="1">
      <alignment horizontal="left" vertical="top" wrapText="1"/>
    </xf>
    <xf numFmtId="0" fontId="6" fillId="0" borderId="0" xfId="0" applyFont="1" applyFill="1"/>
    <xf numFmtId="49" fontId="17" fillId="0" borderId="0" xfId="0" applyNumberFormat="1" applyFont="1" applyFill="1" applyAlignment="1">
      <alignment horizontal="right" vertical="top"/>
    </xf>
    <xf numFmtId="0" fontId="15" fillId="0" borderId="0" xfId="0" applyFont="1" applyFill="1" applyAlignment="1">
      <alignment horizontal="justify" vertical="top" wrapText="1"/>
    </xf>
    <xf numFmtId="164" fontId="17" fillId="0" borderId="0" xfId="0" applyNumberFormat="1" applyFont="1" applyFill="1" applyAlignment="1">
      <alignment horizontal="right"/>
    </xf>
    <xf numFmtId="4" fontId="22" fillId="0" borderId="0" xfId="0" applyNumberFormat="1" applyFont="1" applyFill="1"/>
    <xf numFmtId="4" fontId="26" fillId="0" borderId="0" xfId="0" applyNumberFormat="1" applyFont="1" applyFill="1"/>
    <xf numFmtId="0" fontId="25" fillId="0" borderId="0" xfId="0" applyFont="1" applyFill="1"/>
    <xf numFmtId="4" fontId="27" fillId="0" borderId="0" xfId="0" applyNumberFormat="1" applyFont="1" applyFill="1"/>
    <xf numFmtId="0" fontId="6" fillId="0" borderId="0" xfId="0" applyFont="1" applyFill="1" applyAlignment="1">
      <alignment horizontal="right"/>
    </xf>
    <xf numFmtId="0" fontId="16" fillId="0" borderId="6" xfId="0" applyFont="1" applyFill="1" applyBorder="1" applyAlignment="1">
      <alignment vertical="top" wrapText="1"/>
    </xf>
    <xf numFmtId="0" fontId="15" fillId="0" borderId="0" xfId="0" applyFont="1" applyFill="1" applyAlignment="1">
      <alignment horizontal="center" wrapText="1"/>
    </xf>
    <xf numFmtId="0" fontId="3" fillId="0" borderId="0" xfId="0" applyFont="1" applyFill="1" applyAlignment="1">
      <alignment horizontal="center"/>
    </xf>
    <xf numFmtId="0" fontId="17" fillId="0" borderId="6" xfId="0" applyFont="1" applyFill="1" applyBorder="1" applyAlignment="1">
      <alignment horizontal="center"/>
    </xf>
    <xf numFmtId="2" fontId="17" fillId="0" borderId="6" xfId="0" applyNumberFormat="1" applyFont="1" applyFill="1" applyBorder="1" applyAlignment="1">
      <alignment horizontal="center"/>
    </xf>
    <xf numFmtId="4" fontId="17" fillId="0" borderId="0" xfId="0" applyNumberFormat="1" applyFont="1" applyFill="1" applyAlignment="1">
      <alignment horizontal="center"/>
    </xf>
    <xf numFmtId="4" fontId="6" fillId="0" borderId="5" xfId="0" applyNumberFormat="1" applyFont="1" applyFill="1" applyBorder="1" applyAlignment="1">
      <alignment horizontal="center"/>
    </xf>
    <xf numFmtId="0" fontId="6" fillId="0" borderId="0" xfId="0" applyFont="1" applyFill="1" applyBorder="1" applyAlignment="1">
      <alignment horizontal="left"/>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15" fillId="0" borderId="0" xfId="0" applyFont="1" applyFill="1" applyBorder="1" applyAlignment="1">
      <alignment wrapText="1"/>
    </xf>
  </cellXfs>
  <cellStyles count="30">
    <cellStyle name="Comma 2" xfId="14"/>
    <cellStyle name="Currency 2" xfId="2"/>
    <cellStyle name="Currency 3" xfId="16"/>
    <cellStyle name="Currency 4" xfId="29"/>
    <cellStyle name="Desno" xfId="19"/>
    <cellStyle name="Desno 2 2" xfId="26"/>
    <cellStyle name="Desno 2 2 3" xfId="21"/>
    <cellStyle name="Explanatory Text 2" xfId="3"/>
    <cellStyle name="Izračuni" xfId="20"/>
    <cellStyle name="Izračuni 2 2" xfId="27"/>
    <cellStyle name="Izračuni 2 2 3" xfId="22"/>
    <cellStyle name="Naslov 5" xfId="25"/>
    <cellStyle name="Navadno" xfId="0" builtinId="0"/>
    <cellStyle name="Navadno 2" xfId="4"/>
    <cellStyle name="Navadno 2 2" xfId="24"/>
    <cellStyle name="Navadno 8 3" xfId="28"/>
    <cellStyle name="Normal 2" xfId="5"/>
    <cellStyle name="Normal 3" xfId="6"/>
    <cellStyle name="Normal 3 2" xfId="23"/>
    <cellStyle name="Normal 4" xfId="11"/>
    <cellStyle name="Normal 5" xfId="12"/>
    <cellStyle name="Normal 6" xfId="15"/>
    <cellStyle name="Normal 7" xfId="18"/>
    <cellStyle name="Normal 8" xfId="7"/>
    <cellStyle name="Normal_Sheet1" xfId="8"/>
    <cellStyle name="Odstotek" xfId="9" builtinId="5"/>
    <cellStyle name="POPRAVEK" xfId="10"/>
    <cellStyle name="Slog 1" xfId="13"/>
    <cellStyle name="Title 2" xfId="17"/>
    <cellStyle name="Valuta" xfId="1"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CCCCC"/>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JAN2015\Users\Users\Marjan\Downloads\Popis%20Sabiana%20Kaloriferj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Users\Marjan\Downloads\Popis%20Sabiana%20Kaloriferj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AMO2015\Samo\10_Arhiv\Arhiv_2012\12-10-07%20&#352;C_Tolmin\12-10-07-1-PZI\121007-1-Popis\121007-1_PZI-M51_TELOVADNIC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vodila"/>
      <sheetName val="Atlas"/>
      <sheetName val="Helios"/>
      <sheetName val="AIX"/>
      <sheetName val="Janus"/>
      <sheetName val="Atlas STP"/>
      <sheetName val="Comfort"/>
      <sheetName val="Polaris"/>
      <sheetName val="Elegant ECM"/>
      <sheetName val="Atlas ECM"/>
      <sheetName val="Podat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45">
          <cell r="A45" t="str">
            <v>46F23</v>
          </cell>
          <cell r="B45">
            <v>2200</v>
          </cell>
          <cell r="C45">
            <v>1500</v>
          </cell>
          <cell r="D45">
            <v>59</v>
          </cell>
          <cell r="E45">
            <v>51</v>
          </cell>
          <cell r="F45">
            <v>20.399999999999999</v>
          </cell>
          <cell r="G45">
            <v>16.100000000000001</v>
          </cell>
          <cell r="H45">
            <v>5.3</v>
          </cell>
          <cell r="I45">
            <v>7.5</v>
          </cell>
          <cell r="J45" t="str">
            <v>Navedeni podatki veljajo za: gretje, Tv: = 85/75°C in Tz=15°C hlajenje, Tv = 7/12°C in Tz = 28°C</v>
          </cell>
        </row>
        <row r="46">
          <cell r="A46" t="str">
            <v>46F24</v>
          </cell>
          <cell r="B46">
            <v>2000</v>
          </cell>
          <cell r="C46">
            <v>1400</v>
          </cell>
          <cell r="D46">
            <v>59</v>
          </cell>
          <cell r="E46">
            <v>51</v>
          </cell>
          <cell r="F46">
            <v>23.3</v>
          </cell>
          <cell r="G46">
            <v>18.5</v>
          </cell>
          <cell r="H46">
            <v>6.3</v>
          </cell>
          <cell r="I46">
            <v>7</v>
          </cell>
          <cell r="J46" t="str">
            <v>Navedeni podatki veljajo za: gretje, Tv: = 85/75°C in Tz=15°C hlajenje, Tv = 7/12°C in Tz = 28°C</v>
          </cell>
        </row>
        <row r="47">
          <cell r="A47" t="str">
            <v>46F43</v>
          </cell>
          <cell r="B47">
            <v>3800</v>
          </cell>
          <cell r="C47">
            <v>2500</v>
          </cell>
          <cell r="D47">
            <v>64</v>
          </cell>
          <cell r="E47">
            <v>54</v>
          </cell>
          <cell r="F47">
            <v>34.5</v>
          </cell>
          <cell r="G47">
            <v>26.9</v>
          </cell>
          <cell r="H47">
            <v>9.1</v>
          </cell>
          <cell r="I47">
            <v>12</v>
          </cell>
          <cell r="J47" t="str">
            <v>Navedeni podatki veljajo za: gretje, Tv: = 85/75°C in Tz=15°C hlajenje, Tv = 7/12°C in Tz = 28°C</v>
          </cell>
        </row>
        <row r="48">
          <cell r="A48" t="str">
            <v>46F44</v>
          </cell>
          <cell r="B48">
            <v>3400</v>
          </cell>
          <cell r="C48">
            <v>2150</v>
          </cell>
          <cell r="D48">
            <v>64</v>
          </cell>
          <cell r="E48">
            <v>54</v>
          </cell>
          <cell r="F48">
            <v>39.700000000000003</v>
          </cell>
          <cell r="G48">
            <v>29.6</v>
          </cell>
          <cell r="H48">
            <v>10.6</v>
          </cell>
          <cell r="I48">
            <v>10</v>
          </cell>
          <cell r="J48" t="str">
            <v>Navedeni podatki veljajo za: gretje, Tv: = 85/75°C in Tz=15°C hlajenje, Tv = 7/12°C in Tz = 28°C</v>
          </cell>
        </row>
        <row r="49">
          <cell r="A49" t="str">
            <v>68F63</v>
          </cell>
          <cell r="B49">
            <v>4350</v>
          </cell>
          <cell r="C49">
            <v>3600</v>
          </cell>
          <cell r="D49">
            <v>60</v>
          </cell>
          <cell r="E49">
            <v>52</v>
          </cell>
          <cell r="F49">
            <v>46.3</v>
          </cell>
          <cell r="G49">
            <v>40.299999999999997</v>
          </cell>
          <cell r="H49">
            <v>13.8</v>
          </cell>
          <cell r="I49">
            <v>14</v>
          </cell>
          <cell r="J49" t="str">
            <v>Navedeni podatki veljajo za: gretje, Tv: = 85/75°C in Tz=15°C hlajenje, Tv = 7/12°C in Tz = 28°C</v>
          </cell>
        </row>
        <row r="50">
          <cell r="A50" t="str">
            <v>68F64</v>
          </cell>
          <cell r="B50">
            <v>4000</v>
          </cell>
          <cell r="C50">
            <v>3150</v>
          </cell>
          <cell r="D50">
            <v>60</v>
          </cell>
          <cell r="E50">
            <v>52</v>
          </cell>
          <cell r="F50">
            <v>52</v>
          </cell>
          <cell r="G50">
            <v>44</v>
          </cell>
          <cell r="H50">
            <v>15.9</v>
          </cell>
          <cell r="I50">
            <v>13</v>
          </cell>
          <cell r="J50" t="str">
            <v>Navedeni podatki veljajo za: gretje, Tv: = 85/75°C in Tz=15°C hlajenje, Tv = 7/12°C in Tz = 28°C</v>
          </cell>
        </row>
        <row r="51">
          <cell r="A51" t="str">
            <v>68F93</v>
          </cell>
          <cell r="B51">
            <v>8250</v>
          </cell>
          <cell r="C51">
            <v>6250</v>
          </cell>
          <cell r="D51">
            <v>66</v>
          </cell>
          <cell r="E51">
            <v>60</v>
          </cell>
          <cell r="F51">
            <v>89.5</v>
          </cell>
          <cell r="G51">
            <v>75.900000000000006</v>
          </cell>
          <cell r="H51">
            <v>25</v>
          </cell>
          <cell r="I51">
            <v>20</v>
          </cell>
          <cell r="J51" t="str">
            <v>Navedeni podatki veljajo za: gretje, Tv: = 85/75°C in Tz=15°C hlajenje, Tv = 7/12°C in Tz = 28°C</v>
          </cell>
        </row>
        <row r="52">
          <cell r="A52" t="str">
            <v>68F94</v>
          </cell>
          <cell r="B52">
            <v>7800</v>
          </cell>
          <cell r="C52">
            <v>5950</v>
          </cell>
          <cell r="D52">
            <v>66</v>
          </cell>
          <cell r="E52">
            <v>60</v>
          </cell>
          <cell r="F52">
            <v>103.6</v>
          </cell>
          <cell r="G52">
            <v>82</v>
          </cell>
          <cell r="H52">
            <v>28.2</v>
          </cell>
          <cell r="I52">
            <v>18</v>
          </cell>
          <cell r="J52" t="str">
            <v>Navedeni podatki veljajo za: gretje, Tv: = 85/75°C in Tz=15°C hlajenje, Tv = 7/12°C in Tz = 28°C</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vodila"/>
      <sheetName val="Atlas"/>
      <sheetName val="Helios"/>
      <sheetName val="AIX"/>
      <sheetName val="Janus"/>
      <sheetName val="Atlas STP"/>
      <sheetName val="Comfort"/>
      <sheetName val="Polaris"/>
      <sheetName val="Elegant ECM"/>
      <sheetName val="Atlas ECM"/>
      <sheetName val="Podat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45">
          <cell r="A45" t="str">
            <v>46F23</v>
          </cell>
          <cell r="B45">
            <v>2200</v>
          </cell>
          <cell r="C45">
            <v>1500</v>
          </cell>
          <cell r="D45">
            <v>59</v>
          </cell>
          <cell r="E45">
            <v>51</v>
          </cell>
          <cell r="F45">
            <v>20.399999999999999</v>
          </cell>
          <cell r="G45">
            <v>16.100000000000001</v>
          </cell>
          <cell r="H45">
            <v>5.3</v>
          </cell>
          <cell r="I45">
            <v>7.5</v>
          </cell>
          <cell r="J45" t="str">
            <v>Navedeni podatki veljajo za: gretje, Tv: = 85/75°C in Tz=15°C hlajenje, Tv = 7/12°C in Tz = 28°C</v>
          </cell>
        </row>
        <row r="46">
          <cell r="A46" t="str">
            <v>46F24</v>
          </cell>
          <cell r="B46">
            <v>2000</v>
          </cell>
          <cell r="C46">
            <v>1400</v>
          </cell>
          <cell r="D46">
            <v>59</v>
          </cell>
          <cell r="E46">
            <v>51</v>
          </cell>
          <cell r="F46">
            <v>23.3</v>
          </cell>
          <cell r="G46">
            <v>18.5</v>
          </cell>
          <cell r="H46">
            <v>6.3</v>
          </cell>
          <cell r="I46">
            <v>7</v>
          </cell>
          <cell r="J46" t="str">
            <v>Navedeni podatki veljajo za: gretje, Tv: = 85/75°C in Tz=15°C hlajenje, Tv = 7/12°C in Tz = 28°C</v>
          </cell>
        </row>
        <row r="47">
          <cell r="A47" t="str">
            <v>46F43</v>
          </cell>
          <cell r="B47">
            <v>3800</v>
          </cell>
          <cell r="C47">
            <v>2500</v>
          </cell>
          <cell r="D47">
            <v>64</v>
          </cell>
          <cell r="E47">
            <v>54</v>
          </cell>
          <cell r="F47">
            <v>34.5</v>
          </cell>
          <cell r="G47">
            <v>26.9</v>
          </cell>
          <cell r="H47">
            <v>9.1</v>
          </cell>
          <cell r="I47">
            <v>12</v>
          </cell>
          <cell r="J47" t="str">
            <v>Navedeni podatki veljajo za: gretje, Tv: = 85/75°C in Tz=15°C hlajenje, Tv = 7/12°C in Tz = 28°C</v>
          </cell>
        </row>
        <row r="48">
          <cell r="A48" t="str">
            <v>46F44</v>
          </cell>
          <cell r="B48">
            <v>3400</v>
          </cell>
          <cell r="C48">
            <v>2150</v>
          </cell>
          <cell r="D48">
            <v>64</v>
          </cell>
          <cell r="E48">
            <v>54</v>
          </cell>
          <cell r="F48">
            <v>39.700000000000003</v>
          </cell>
          <cell r="G48">
            <v>29.6</v>
          </cell>
          <cell r="H48">
            <v>10.6</v>
          </cell>
          <cell r="I48">
            <v>10</v>
          </cell>
          <cell r="J48" t="str">
            <v>Navedeni podatki veljajo za: gretje, Tv: = 85/75°C in Tz=15°C hlajenje, Tv = 7/12°C in Tz = 28°C</v>
          </cell>
        </row>
        <row r="49">
          <cell r="A49" t="str">
            <v>68F63</v>
          </cell>
          <cell r="B49">
            <v>4350</v>
          </cell>
          <cell r="C49">
            <v>3600</v>
          </cell>
          <cell r="D49">
            <v>60</v>
          </cell>
          <cell r="E49">
            <v>52</v>
          </cell>
          <cell r="F49">
            <v>46.3</v>
          </cell>
          <cell r="G49">
            <v>40.299999999999997</v>
          </cell>
          <cell r="H49">
            <v>13.8</v>
          </cell>
          <cell r="I49">
            <v>14</v>
          </cell>
          <cell r="J49" t="str">
            <v>Navedeni podatki veljajo za: gretje, Tv: = 85/75°C in Tz=15°C hlajenje, Tv = 7/12°C in Tz = 28°C</v>
          </cell>
        </row>
        <row r="50">
          <cell r="A50" t="str">
            <v>68F64</v>
          </cell>
          <cell r="B50">
            <v>4000</v>
          </cell>
          <cell r="C50">
            <v>3150</v>
          </cell>
          <cell r="D50">
            <v>60</v>
          </cell>
          <cell r="E50">
            <v>52</v>
          </cell>
          <cell r="F50">
            <v>52</v>
          </cell>
          <cell r="G50">
            <v>44</v>
          </cell>
          <cell r="H50">
            <v>15.9</v>
          </cell>
          <cell r="I50">
            <v>13</v>
          </cell>
          <cell r="J50" t="str">
            <v>Navedeni podatki veljajo za: gretje, Tv: = 85/75°C in Tz=15°C hlajenje, Tv = 7/12°C in Tz = 28°C</v>
          </cell>
        </row>
        <row r="51">
          <cell r="A51" t="str">
            <v>68F93</v>
          </cell>
          <cell r="B51">
            <v>8250</v>
          </cell>
          <cell r="C51">
            <v>6250</v>
          </cell>
          <cell r="D51">
            <v>66</v>
          </cell>
          <cell r="E51">
            <v>60</v>
          </cell>
          <cell r="F51">
            <v>89.5</v>
          </cell>
          <cell r="G51">
            <v>75.900000000000006</v>
          </cell>
          <cell r="H51">
            <v>25</v>
          </cell>
          <cell r="I51">
            <v>20</v>
          </cell>
          <cell r="J51" t="str">
            <v>Navedeni podatki veljajo za: gretje, Tv: = 85/75°C in Tz=15°C hlajenje, Tv = 7/12°C in Tz = 28°C</v>
          </cell>
        </row>
        <row r="52">
          <cell r="A52" t="str">
            <v>68F94</v>
          </cell>
          <cell r="B52">
            <v>7800</v>
          </cell>
          <cell r="C52">
            <v>5950</v>
          </cell>
          <cell r="D52">
            <v>66</v>
          </cell>
          <cell r="E52">
            <v>60</v>
          </cell>
          <cell r="F52">
            <v>103.6</v>
          </cell>
          <cell r="G52">
            <v>82</v>
          </cell>
          <cell r="H52">
            <v>28.2</v>
          </cell>
          <cell r="I52">
            <v>18</v>
          </cell>
          <cell r="J52" t="str">
            <v>Navedeni podatki veljajo za: gretje, Tv: = 85/75°C in Tz=15°C hlajenje, Tv = 7/12°C in Tz = 28°C</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sheetName val="1.0.1"/>
      <sheetName val="1.1.1"/>
      <sheetName val="1.1.2"/>
      <sheetName val="1.1.3"/>
      <sheetName val="1.2.1"/>
      <sheetName val="1.2.2"/>
      <sheetName val="1.2.3"/>
    </sheetNames>
    <sheetDataSet>
      <sheetData sheetId="0" refreshError="1">
        <row r="38">
          <cell r="G38">
            <v>0.79181239183886853</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35"/>
  <sheetViews>
    <sheetView showGridLines="0" tabSelected="1" zoomScaleNormal="100" zoomScaleSheetLayoutView="100" workbookViewId="0">
      <selection activeCell="B33" sqref="B33"/>
    </sheetView>
  </sheetViews>
  <sheetFormatPr defaultColWidth="9.140625" defaultRowHeight="16.5" x14ac:dyDescent="0.3"/>
  <cols>
    <col min="1" max="1" width="13.85546875" style="16" customWidth="1"/>
    <col min="2" max="2" width="12.42578125" style="16" customWidth="1"/>
    <col min="3" max="3" width="9.140625" style="16"/>
    <col min="4" max="4" width="9.7109375" style="16" customWidth="1"/>
    <col min="5" max="5" width="28" style="16" customWidth="1"/>
    <col min="6" max="8" width="26.28515625" style="16" customWidth="1"/>
    <col min="9" max="16384" width="9.140625" style="16"/>
  </cols>
  <sheetData>
    <row r="2" spans="1:14" ht="20.25" x14ac:dyDescent="0.3">
      <c r="B2" s="54" t="s">
        <v>62</v>
      </c>
      <c r="C2" s="54"/>
      <c r="D2" s="54"/>
      <c r="E2" s="54"/>
    </row>
    <row r="3" spans="1:14" ht="14.1" customHeight="1" x14ac:dyDescent="0.3">
      <c r="A3" s="54"/>
      <c r="B3" s="54"/>
      <c r="C3" s="54"/>
      <c r="D3" s="54"/>
      <c r="E3" s="54"/>
    </row>
    <row r="4" spans="1:14" ht="14.1" customHeight="1" x14ac:dyDescent="0.3">
      <c r="A4" s="54"/>
      <c r="B4" s="54"/>
      <c r="C4" s="54"/>
      <c r="D4" s="54"/>
      <c r="E4" s="54"/>
    </row>
    <row r="5" spans="1:14" ht="14.1" customHeight="1" x14ac:dyDescent="0.3">
      <c r="A5" s="54"/>
      <c r="B5" s="54"/>
      <c r="C5" s="54"/>
      <c r="D5" s="54"/>
      <c r="E5" s="54"/>
    </row>
    <row r="6" spans="1:14" ht="19.5" customHeight="1" x14ac:dyDescent="0.3">
      <c r="A6" s="55"/>
      <c r="B6" s="55"/>
      <c r="C6" s="55"/>
      <c r="D6" s="55"/>
      <c r="E6" s="55"/>
    </row>
    <row r="7" spans="1:14" x14ac:dyDescent="0.3">
      <c r="A7" s="13"/>
      <c r="B7" s="13"/>
      <c r="C7" s="13"/>
      <c r="D7" s="13"/>
      <c r="E7" s="13"/>
      <c r="K7" s="86"/>
      <c r="L7" s="86"/>
      <c r="M7" s="86"/>
      <c r="N7" s="86"/>
    </row>
    <row r="8" spans="1:14" x14ac:dyDescent="0.3">
      <c r="A8" s="13" t="s">
        <v>10</v>
      </c>
      <c r="B8" s="56" t="s">
        <v>22</v>
      </c>
      <c r="C8" s="56"/>
      <c r="D8" s="56"/>
      <c r="E8" s="56"/>
      <c r="K8" s="86"/>
      <c r="L8" s="86"/>
      <c r="M8" s="86"/>
      <c r="N8" s="86"/>
    </row>
    <row r="9" spans="1:14" x14ac:dyDescent="0.3">
      <c r="A9" s="13" t="s">
        <v>26</v>
      </c>
      <c r="B9" s="56" t="s">
        <v>23</v>
      </c>
      <c r="C9" s="56"/>
      <c r="D9" s="56"/>
      <c r="E9" s="56"/>
      <c r="K9" s="86"/>
      <c r="L9" s="86"/>
      <c r="M9" s="86"/>
      <c r="N9" s="86"/>
    </row>
    <row r="10" spans="1:14" x14ac:dyDescent="0.3">
      <c r="A10" s="13"/>
      <c r="B10" s="56"/>
      <c r="C10" s="56"/>
      <c r="D10" s="56"/>
      <c r="E10" s="56"/>
    </row>
    <row r="11" spans="1:14" ht="16.5" customHeight="1" x14ac:dyDescent="0.3">
      <c r="A11" s="13"/>
      <c r="B11" s="56"/>
      <c r="C11" s="56"/>
      <c r="D11" s="56"/>
      <c r="E11" s="56"/>
      <c r="K11" s="87"/>
      <c r="L11" s="87"/>
      <c r="M11" s="87"/>
      <c r="N11" s="87"/>
    </row>
    <row r="12" spans="1:14" x14ac:dyDescent="0.3">
      <c r="A12" s="13"/>
      <c r="B12" s="13"/>
      <c r="C12" s="13"/>
      <c r="D12" s="13"/>
      <c r="E12" s="13"/>
    </row>
    <row r="13" spans="1:14" ht="16.5" customHeight="1" x14ac:dyDescent="0.3">
      <c r="A13" s="28" t="s">
        <v>27</v>
      </c>
      <c r="B13" s="57" t="s">
        <v>31</v>
      </c>
      <c r="C13" s="58"/>
      <c r="D13" s="58"/>
      <c r="E13" s="58"/>
      <c r="K13" s="85"/>
      <c r="L13" s="85"/>
      <c r="M13" s="85"/>
      <c r="N13" s="85"/>
    </row>
    <row r="14" spans="1:14" x14ac:dyDescent="0.3">
      <c r="A14" s="28"/>
      <c r="B14" s="59" t="s">
        <v>24</v>
      </c>
      <c r="C14" s="60"/>
      <c r="D14" s="60"/>
      <c r="E14" s="60"/>
    </row>
    <row r="15" spans="1:14" x14ac:dyDescent="0.3">
      <c r="A15" s="13"/>
      <c r="B15" s="13"/>
      <c r="C15" s="13"/>
      <c r="D15" s="13"/>
      <c r="E15" s="13"/>
      <c r="K15" s="86"/>
      <c r="L15" s="86"/>
      <c r="M15" s="86"/>
      <c r="N15" s="86"/>
    </row>
    <row r="16" spans="1:14" x14ac:dyDescent="0.3">
      <c r="A16" s="13" t="s">
        <v>1</v>
      </c>
      <c r="B16" s="85" t="s">
        <v>2</v>
      </c>
      <c r="C16" s="85"/>
      <c r="D16" s="85"/>
      <c r="E16" s="85"/>
      <c r="K16" s="86"/>
      <c r="L16" s="86"/>
      <c r="M16" s="86"/>
      <c r="N16" s="86"/>
    </row>
    <row r="17" spans="1:14" x14ac:dyDescent="0.3">
      <c r="A17" s="13"/>
      <c r="B17" s="56"/>
      <c r="C17" s="56"/>
      <c r="D17" s="56"/>
      <c r="E17" s="56"/>
      <c r="K17" s="59"/>
      <c r="L17" s="59"/>
      <c r="M17" s="59"/>
      <c r="N17" s="59"/>
    </row>
    <row r="18" spans="1:14" x14ac:dyDescent="0.3">
      <c r="A18" s="13" t="s">
        <v>3</v>
      </c>
      <c r="B18" s="85" t="s">
        <v>48</v>
      </c>
      <c r="C18" s="85"/>
      <c r="D18" s="85"/>
      <c r="E18" s="85"/>
      <c r="K18" s="86"/>
      <c r="L18" s="86"/>
      <c r="M18" s="86"/>
      <c r="N18" s="86"/>
    </row>
    <row r="19" spans="1:14" x14ac:dyDescent="0.3">
      <c r="A19" s="13"/>
      <c r="B19" s="13"/>
      <c r="C19" s="13"/>
      <c r="D19" s="13"/>
      <c r="E19" s="13"/>
    </row>
    <row r="20" spans="1:14" x14ac:dyDescent="0.3">
      <c r="A20" s="13" t="s">
        <v>4</v>
      </c>
      <c r="B20" s="12" t="s">
        <v>5</v>
      </c>
      <c r="C20" s="13"/>
      <c r="D20" s="13"/>
      <c r="E20" s="13"/>
    </row>
    <row r="21" spans="1:14" x14ac:dyDescent="0.3">
      <c r="A21" s="13"/>
      <c r="B21" s="12" t="s">
        <v>6</v>
      </c>
      <c r="C21" s="13"/>
      <c r="D21" s="13"/>
      <c r="E21" s="13"/>
    </row>
    <row r="22" spans="1:14" x14ac:dyDescent="0.3">
      <c r="A22" s="13"/>
      <c r="B22" s="12" t="s">
        <v>7</v>
      </c>
      <c r="C22" s="13"/>
      <c r="D22" s="13"/>
      <c r="E22" s="13"/>
    </row>
    <row r="23" spans="1:14" x14ac:dyDescent="0.3">
      <c r="A23" s="13"/>
      <c r="B23" s="12"/>
      <c r="C23" s="13"/>
      <c r="D23" s="13"/>
      <c r="E23" s="13"/>
    </row>
    <row r="24" spans="1:14" x14ac:dyDescent="0.3">
      <c r="A24" s="61" t="s">
        <v>25</v>
      </c>
      <c r="B24" s="12" t="s">
        <v>8</v>
      </c>
      <c r="C24" s="13"/>
      <c r="D24" s="13"/>
      <c r="E24" s="13"/>
    </row>
    <row r="25" spans="1:14" x14ac:dyDescent="0.3">
      <c r="A25" s="13"/>
      <c r="B25" s="12"/>
      <c r="C25" s="13"/>
      <c r="D25" s="13"/>
      <c r="E25" s="13"/>
    </row>
    <row r="26" spans="1:14" x14ac:dyDescent="0.3">
      <c r="A26" s="13"/>
      <c r="B26" s="12"/>
      <c r="C26" s="13"/>
      <c r="D26" s="13"/>
      <c r="E26" s="13"/>
    </row>
    <row r="27" spans="1:14" x14ac:dyDescent="0.3">
      <c r="A27" s="7"/>
      <c r="B27" s="12"/>
      <c r="C27" s="62"/>
      <c r="D27" s="62"/>
      <c r="E27" s="62"/>
    </row>
    <row r="28" spans="1:14" x14ac:dyDescent="0.3">
      <c r="A28" s="13"/>
      <c r="B28" s="12"/>
      <c r="C28" s="13"/>
      <c r="D28" s="13"/>
      <c r="E28" s="13"/>
    </row>
    <row r="29" spans="1:14" x14ac:dyDescent="0.3">
      <c r="A29" s="13"/>
      <c r="B29" s="13"/>
      <c r="C29" s="13"/>
      <c r="D29" s="13"/>
      <c r="E29" s="13"/>
    </row>
    <row r="30" spans="1:14" x14ac:dyDescent="0.3">
      <c r="A30" s="13" t="s">
        <v>9</v>
      </c>
      <c r="B30" s="63" t="s">
        <v>49</v>
      </c>
      <c r="C30" s="56"/>
      <c r="D30" s="13"/>
      <c r="E30" s="13"/>
    </row>
    <row r="31" spans="1:14" x14ac:dyDescent="0.3">
      <c r="A31" s="13"/>
      <c r="B31" s="13"/>
      <c r="C31" s="13"/>
      <c r="D31" s="13"/>
      <c r="E31" s="13"/>
    </row>
    <row r="32" spans="1:14" x14ac:dyDescent="0.3">
      <c r="A32" s="13"/>
      <c r="B32" s="13"/>
      <c r="C32" s="13"/>
      <c r="D32" s="13"/>
      <c r="E32" s="13"/>
    </row>
    <row r="33" spans="1:5" x14ac:dyDescent="0.3">
      <c r="A33" s="13"/>
      <c r="B33" s="12"/>
      <c r="C33" s="13"/>
      <c r="D33" s="13"/>
      <c r="E33" s="13"/>
    </row>
    <row r="34" spans="1:5" x14ac:dyDescent="0.3">
      <c r="A34" s="13"/>
      <c r="B34" s="64"/>
      <c r="C34" s="13"/>
      <c r="D34" s="13"/>
      <c r="E34" s="13"/>
    </row>
    <row r="35" spans="1:5" x14ac:dyDescent="0.3">
      <c r="A35" s="13"/>
      <c r="B35" s="64"/>
      <c r="C35" s="13"/>
      <c r="D35" s="13"/>
      <c r="E35" s="13"/>
    </row>
  </sheetData>
  <sheetProtection selectLockedCells="1" selectUnlockedCells="1"/>
  <mergeCells count="10">
    <mergeCell ref="B16:E16"/>
    <mergeCell ref="K16:N16"/>
    <mergeCell ref="B18:E18"/>
    <mergeCell ref="K18:N18"/>
    <mergeCell ref="K7:N7"/>
    <mergeCell ref="K8:N8"/>
    <mergeCell ref="K9:N9"/>
    <mergeCell ref="K11:N11"/>
    <mergeCell ref="K13:N13"/>
    <mergeCell ref="K15:N15"/>
  </mergeCells>
  <printOptions horizontalCentered="1"/>
  <pageMargins left="0.78740157480314965" right="0.78740157480314965" top="0.74803149606299213" bottom="0.19685039370078741" header="0.51181102362204722" footer="0.51181102362204722"/>
  <pageSetup paperSize="9" firstPageNumber="0" orientation="portrait" horizontalDpi="300" verticalDpi="300" r:id="rId1"/>
  <headerFooter>
    <oddFooter>&amp;C&amp;"Arial Narrow,Navadno"&amp;10&amp;P&amp;R&amp;"Arial Narrow,Navadno"&amp;10OBN - Galerija Emonska vrata, št. 020/2016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showGridLines="0" view="pageBreakPreview" zoomScaleNormal="100" zoomScaleSheetLayoutView="100" workbookViewId="0">
      <selection activeCell="I6" sqref="I6"/>
    </sheetView>
  </sheetViews>
  <sheetFormatPr defaultColWidth="9.140625" defaultRowHeight="16.5" x14ac:dyDescent="0.3"/>
  <cols>
    <col min="1" max="1" width="9.5703125" style="16" customWidth="1"/>
    <col min="2" max="2" width="14" style="13" customWidth="1"/>
    <col min="3" max="3" width="9" style="13" customWidth="1"/>
    <col min="4" max="4" width="9.140625" style="13"/>
    <col min="5" max="5" width="6.85546875" style="13" customWidth="1"/>
    <col min="6" max="6" width="3.7109375" style="13" customWidth="1"/>
    <col min="7" max="7" width="2.85546875" style="13" customWidth="1"/>
    <col min="8" max="8" width="6.42578125" style="13" customWidth="1"/>
    <col min="9" max="9" width="18.140625" style="14" customWidth="1"/>
    <col min="10" max="10" width="9.140625" style="16"/>
    <col min="11" max="11" width="11.42578125" style="16" customWidth="1"/>
    <col min="12" max="16384" width="9.140625" style="16"/>
  </cols>
  <sheetData>
    <row r="1" spans="1:9" x14ac:dyDescent="0.3">
      <c r="A1" s="13" t="s">
        <v>10</v>
      </c>
      <c r="B1" s="12" t="str">
        <f>'1. stran'!B8</f>
        <v>Mestna občina Ljubljana</v>
      </c>
    </row>
    <row r="2" spans="1:9" x14ac:dyDescent="0.3">
      <c r="A2" s="13"/>
      <c r="B2" s="12" t="str">
        <f>'1. stran'!B9</f>
        <v>Mestni trg 1, Ljubljana</v>
      </c>
    </row>
    <row r="3" spans="1:9" x14ac:dyDescent="0.3">
      <c r="A3" s="13"/>
      <c r="B3" s="12"/>
    </row>
    <row r="4" spans="1:9" ht="18.75" x14ac:dyDescent="0.3">
      <c r="A4" s="13" t="s">
        <v>0</v>
      </c>
      <c r="B4" s="15" t="str">
        <f>'1. stran'!B13:E13</f>
        <v>Galerija Emonska vrata</v>
      </c>
    </row>
    <row r="5" spans="1:9" x14ac:dyDescent="0.3">
      <c r="A5" s="13"/>
      <c r="B5" s="12"/>
    </row>
    <row r="6" spans="1:9" x14ac:dyDescent="0.3">
      <c r="A6" s="13" t="s">
        <v>1</v>
      </c>
      <c r="B6" s="12" t="str">
        <f>'1. stran'!B16:E16</f>
        <v>REKONSTRUKCIJA</v>
      </c>
    </row>
    <row r="7" spans="1:9" ht="11.25" customHeight="1" x14ac:dyDescent="0.3"/>
    <row r="8" spans="1:9" ht="20.25" x14ac:dyDescent="0.3">
      <c r="B8" s="24" t="s">
        <v>11</v>
      </c>
      <c r="C8" s="17"/>
      <c r="D8" s="17"/>
      <c r="E8" s="17"/>
      <c r="F8" s="17"/>
      <c r="G8" s="17"/>
      <c r="H8" s="17"/>
      <c r="I8" s="25"/>
    </row>
    <row r="9" spans="1:9" ht="20.25" x14ac:dyDescent="0.3">
      <c r="B9" s="53"/>
    </row>
    <row r="10" spans="1:9" ht="4.5" customHeight="1" x14ac:dyDescent="0.3">
      <c r="A10" s="77"/>
      <c r="B10" s="52"/>
    </row>
    <row r="11" spans="1:9" x14ac:dyDescent="0.3">
      <c r="A11" s="38" t="str">
        <f>'A. Oprema'!A3</f>
        <v>A.</v>
      </c>
      <c r="B11" s="18" t="str">
        <f>'A. Oprema'!B3</f>
        <v>OPREMA, SPLOŠNA</v>
      </c>
      <c r="C11" s="47"/>
      <c r="D11" s="47"/>
      <c r="E11" s="47"/>
      <c r="F11" s="47"/>
      <c r="G11" s="47"/>
      <c r="H11" s="47"/>
      <c r="I11" s="48">
        <f>'A. Oprema'!F18</f>
        <v>0</v>
      </c>
    </row>
    <row r="12" spans="1:9" x14ac:dyDescent="0.3">
      <c r="A12" s="38" t="str">
        <f>'B. Multimedije'!A3</f>
        <v>B.</v>
      </c>
      <c r="B12" s="18" t="str">
        <f>'B. Multimedije'!B3</f>
        <v>MULTIMEDIJSKA OPREMA</v>
      </c>
      <c r="C12" s="47"/>
      <c r="D12" s="47"/>
      <c r="E12" s="47"/>
      <c r="F12" s="47"/>
      <c r="G12" s="47"/>
      <c r="H12" s="47"/>
      <c r="I12" s="48">
        <f>'B. Multimedije'!F14</f>
        <v>0</v>
      </c>
    </row>
    <row r="13" spans="1:9" x14ac:dyDescent="0.3">
      <c r="A13" s="38"/>
      <c r="B13" s="26"/>
    </row>
    <row r="14" spans="1:9" ht="20.100000000000001" customHeight="1" x14ac:dyDescent="0.3">
      <c r="A14" s="38"/>
      <c r="B14" s="51" t="s">
        <v>35</v>
      </c>
      <c r="C14" s="20"/>
      <c r="D14" s="20"/>
      <c r="E14" s="20"/>
      <c r="F14" s="20"/>
      <c r="G14" s="20"/>
      <c r="H14" s="20"/>
      <c r="I14" s="27">
        <f>SUM(I11:I13)</f>
        <v>0</v>
      </c>
    </row>
    <row r="15" spans="1:9" ht="17.25" thickBot="1" x14ac:dyDescent="0.35"/>
    <row r="16" spans="1:9" ht="20.100000000000001" customHeight="1" x14ac:dyDescent="0.3">
      <c r="B16" s="21" t="s">
        <v>30</v>
      </c>
      <c r="C16" s="21"/>
      <c r="D16" s="21"/>
      <c r="E16" s="21"/>
      <c r="F16" s="21"/>
      <c r="G16" s="21"/>
      <c r="H16" s="21"/>
      <c r="I16" s="29">
        <f>I14</f>
        <v>0</v>
      </c>
    </row>
    <row r="17" spans="2:9" ht="17.25" customHeight="1" x14ac:dyDescent="0.3">
      <c r="B17" s="30" t="s">
        <v>12</v>
      </c>
      <c r="C17" s="22"/>
      <c r="D17" s="22"/>
      <c r="E17" s="50">
        <v>0.22</v>
      </c>
      <c r="F17" s="22"/>
      <c r="G17" s="22"/>
      <c r="H17" s="22"/>
      <c r="I17" s="31">
        <f>E17*I16</f>
        <v>0</v>
      </c>
    </row>
    <row r="18" spans="2:9" ht="3.75" customHeight="1" x14ac:dyDescent="0.3">
      <c r="B18" s="12"/>
    </row>
    <row r="19" spans="2:9" x14ac:dyDescent="0.3">
      <c r="B19" s="32" t="s">
        <v>36</v>
      </c>
      <c r="C19" s="23"/>
      <c r="D19" s="23"/>
      <c r="E19" s="23"/>
      <c r="F19" s="23"/>
      <c r="G19" s="23"/>
      <c r="H19" s="23"/>
      <c r="I19" s="33">
        <f>I16+I17</f>
        <v>0</v>
      </c>
    </row>
  </sheetData>
  <sheetProtection selectLockedCells="1" selectUnlockedCells="1"/>
  <printOptions horizontalCentered="1"/>
  <pageMargins left="0.78740157480314965" right="0.78740157480314965" top="0.74803149606299213" bottom="0.19685039370078741" header="0.51181102362204722" footer="0.51181102362204722"/>
  <pageSetup paperSize="9" firstPageNumber="0" fitToHeight="0" orientation="portrait" r:id="rId1"/>
  <headerFooter>
    <oddFooter>&amp;C&amp;P&amp;R&amp;"Arial Narrow,Navadno"&amp;10PZI – Galerija Emonska vrata, št. 020/2016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6"/>
  <sheetViews>
    <sheetView showGridLines="0" view="pageBreakPreview" zoomScaleNormal="100" zoomScaleSheetLayoutView="100" workbookViewId="0">
      <selection activeCell="K5" sqref="K5"/>
    </sheetView>
  </sheetViews>
  <sheetFormatPr defaultColWidth="9.140625" defaultRowHeight="16.5" x14ac:dyDescent="0.25"/>
  <cols>
    <col min="1" max="1" width="5.28515625" style="10" customWidth="1"/>
    <col min="2" max="2" width="14.140625" style="10" customWidth="1"/>
    <col min="3" max="3" width="10.85546875" style="10" customWidth="1"/>
    <col min="4" max="4" width="11.140625" style="10" customWidth="1"/>
    <col min="5" max="5" width="4.28515625" style="10" customWidth="1"/>
    <col min="6" max="6" width="17.28515625" style="10" customWidth="1"/>
    <col min="7" max="7" width="9" style="10" customWidth="1"/>
    <col min="8" max="8" width="1.140625" style="10" customWidth="1"/>
    <col min="9" max="9" width="1.28515625" style="10" customWidth="1"/>
    <col min="10" max="10" width="9.140625" style="10"/>
    <col min="11" max="11" width="11.42578125" style="10" customWidth="1"/>
    <col min="12" max="16384" width="9.140625" style="10"/>
  </cols>
  <sheetData>
    <row r="2" spans="1:9" x14ac:dyDescent="0.25">
      <c r="A2" s="45"/>
    </row>
    <row r="3" spans="1:9" s="3" customFormat="1" ht="18" x14ac:dyDescent="0.25">
      <c r="A3" s="1" t="s">
        <v>38</v>
      </c>
      <c r="B3" s="2"/>
      <c r="C3" s="2"/>
      <c r="D3" s="2"/>
      <c r="E3" s="2"/>
      <c r="F3" s="2"/>
    </row>
    <row r="4" spans="1:9" s="5" customFormat="1" x14ac:dyDescent="0.25">
      <c r="A4" s="4"/>
      <c r="B4" s="4"/>
      <c r="C4" s="4"/>
      <c r="D4" s="4"/>
      <c r="E4" s="4"/>
      <c r="F4" s="4"/>
    </row>
    <row r="5" spans="1:9" s="6" customFormat="1" ht="303.75" customHeight="1" x14ac:dyDescent="0.2">
      <c r="A5" s="88" t="s">
        <v>37</v>
      </c>
      <c r="B5" s="88"/>
      <c r="C5" s="88"/>
      <c r="D5" s="88"/>
      <c r="E5" s="88"/>
      <c r="F5" s="88"/>
      <c r="G5" s="88"/>
      <c r="H5" s="88"/>
      <c r="I5" s="88"/>
    </row>
    <row r="6" spans="1:9" ht="283.35000000000002" customHeight="1" x14ac:dyDescent="0.2">
      <c r="A6" s="88" t="s">
        <v>43</v>
      </c>
      <c r="B6" s="88"/>
      <c r="C6" s="88"/>
      <c r="D6" s="88"/>
      <c r="E6" s="88"/>
      <c r="F6" s="88"/>
      <c r="G6" s="88"/>
      <c r="H6" s="88"/>
      <c r="I6" s="88"/>
    </row>
  </sheetData>
  <sheetProtection selectLockedCells="1" selectUnlockedCells="1"/>
  <mergeCells count="2">
    <mergeCell ref="A6:I6"/>
    <mergeCell ref="A5:I5"/>
  </mergeCells>
  <printOptions horizontalCentered="1"/>
  <pageMargins left="0.78740157480314965" right="0.78740157480314965" top="0.74803149606299213" bottom="0.19685039370078741" header="0.51181102362204722" footer="0.51181102362204722"/>
  <pageSetup paperSize="9" firstPageNumber="0" fitToHeight="0" orientation="portrait" r:id="rId1"/>
  <headerFooter>
    <oddFooter>&amp;C&amp;P&amp;R&amp;"Arial Narrow,Navadno"&amp;10PZI – Galerija Emonska vrata, št. 020/2016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8"/>
  <sheetViews>
    <sheetView view="pageBreakPreview" topLeftCell="A10" zoomScaleNormal="100" zoomScaleSheetLayoutView="100" zoomScalePageLayoutView="76" workbookViewId="0">
      <selection activeCell="E16" sqref="E5:E16"/>
    </sheetView>
  </sheetViews>
  <sheetFormatPr defaultColWidth="9" defaultRowHeight="16.5" x14ac:dyDescent="0.3"/>
  <cols>
    <col min="1" max="1" width="5.85546875" style="19" customWidth="1"/>
    <col min="2" max="2" width="49.7109375" style="34" customWidth="1"/>
    <col min="3" max="3" width="4.28515625" style="18" customWidth="1"/>
    <col min="4" max="4" width="7.140625" style="80" customWidth="1"/>
    <col min="5" max="5" width="8.42578125" style="38" customWidth="1"/>
    <col min="6" max="6" width="11.85546875" style="38" bestFit="1" customWidth="1"/>
    <col min="7" max="8" width="26.28515625" style="16" customWidth="1"/>
    <col min="9" max="11" width="9" style="16"/>
    <col min="12" max="12" width="7.140625" style="16" customWidth="1"/>
    <col min="13" max="16384" width="9" style="16"/>
  </cols>
  <sheetData>
    <row r="1" spans="1:22" x14ac:dyDescent="0.3">
      <c r="A1" s="35" t="s">
        <v>16</v>
      </c>
      <c r="B1" s="11" t="s">
        <v>17</v>
      </c>
      <c r="C1" s="36" t="s">
        <v>13</v>
      </c>
      <c r="D1" s="79" t="s">
        <v>18</v>
      </c>
      <c r="E1" s="35" t="s">
        <v>19</v>
      </c>
      <c r="F1" s="35" t="s">
        <v>20</v>
      </c>
    </row>
    <row r="3" spans="1:22" x14ac:dyDescent="0.3">
      <c r="A3" s="37" t="s">
        <v>21</v>
      </c>
      <c r="B3" s="65" t="s">
        <v>32</v>
      </c>
    </row>
    <row r="5" spans="1:22" s="9" customFormat="1" ht="318.75" x14ac:dyDescent="0.2">
      <c r="A5" s="42" t="str">
        <f>CONCATENATE($A$3,COUNTIFS($A$4:A4,"&lt;&gt;.?",$A$4:A4,"*")+1)</f>
        <v>A.1</v>
      </c>
      <c r="B5" s="43" t="s">
        <v>56</v>
      </c>
      <c r="C5" s="44" t="s">
        <v>14</v>
      </c>
      <c r="D5" s="81">
        <v>1</v>
      </c>
      <c r="E5" s="66"/>
      <c r="F5" s="46">
        <f t="shared" ref="F5:F12" si="0">E5*D5</f>
        <v>0</v>
      </c>
    </row>
    <row r="6" spans="1:22" s="9" customFormat="1" ht="76.5" x14ac:dyDescent="0.2">
      <c r="A6" s="42" t="str">
        <f>CONCATENATE($A$3,COUNTIFS($A$4:A5,"&lt;&gt;.?",$A$4:A5,"*")+1)</f>
        <v>A.2</v>
      </c>
      <c r="B6" s="43" t="s">
        <v>50</v>
      </c>
      <c r="C6" s="44" t="s">
        <v>14</v>
      </c>
      <c r="D6" s="82">
        <v>1</v>
      </c>
      <c r="E6" s="49"/>
      <c r="F6" s="46">
        <f t="shared" si="0"/>
        <v>0</v>
      </c>
    </row>
    <row r="7" spans="1:22" s="9" customFormat="1" ht="114.75" x14ac:dyDescent="0.2">
      <c r="A7" s="42" t="str">
        <f>CONCATENATE($A$3,COUNTIFS($A$4:A6,"&lt;&gt;.?",$A$4:A6,"*")+1)</f>
        <v>A.3</v>
      </c>
      <c r="B7" s="43" t="s">
        <v>45</v>
      </c>
      <c r="C7" s="44" t="s">
        <v>14</v>
      </c>
      <c r="D7" s="82">
        <v>2</v>
      </c>
      <c r="E7" s="49"/>
      <c r="F7" s="46">
        <f t="shared" si="0"/>
        <v>0</v>
      </c>
    </row>
    <row r="8" spans="1:22" s="9" customFormat="1" ht="63.75" x14ac:dyDescent="0.2">
      <c r="A8" s="42" t="str">
        <f>CONCATENATE($A$3,COUNTIFS($A$4:A7,"&lt;&gt;.?",$A$4:A7,"*")+1)</f>
        <v>A.4</v>
      </c>
      <c r="B8" s="43" t="s">
        <v>40</v>
      </c>
      <c r="C8" s="44" t="s">
        <v>28</v>
      </c>
      <c r="D8" s="81">
        <v>40</v>
      </c>
      <c r="E8" s="66"/>
      <c r="F8" s="46">
        <f t="shared" si="0"/>
        <v>0</v>
      </c>
    </row>
    <row r="9" spans="1:22" s="67" customFormat="1" ht="51" x14ac:dyDescent="0.25">
      <c r="A9" s="42" t="str">
        <f>CONCATENATE($A$3,COUNTIFS($A$4:A8,"&lt;&gt;.?",$A$4:A8,"*")+1)</f>
        <v>A.5</v>
      </c>
      <c r="B9" s="43" t="s">
        <v>39</v>
      </c>
      <c r="C9" s="44" t="s">
        <v>28</v>
      </c>
      <c r="D9" s="81">
        <v>6</v>
      </c>
      <c r="E9" s="66"/>
      <c r="F9" s="46">
        <f t="shared" si="0"/>
        <v>0</v>
      </c>
      <c r="G9" s="73"/>
      <c r="H9" s="73"/>
      <c r="I9" s="73"/>
      <c r="J9" s="74"/>
      <c r="L9" s="74"/>
      <c r="M9" s="74"/>
      <c r="N9" s="74"/>
      <c r="O9" s="74"/>
      <c r="P9" s="74"/>
      <c r="Q9" s="74"/>
      <c r="R9" s="74"/>
      <c r="S9" s="74"/>
      <c r="T9" s="74"/>
      <c r="U9" s="73"/>
      <c r="V9" s="75"/>
    </row>
    <row r="10" spans="1:22" s="67" customFormat="1" ht="63.75" x14ac:dyDescent="0.25">
      <c r="A10" s="42" t="str">
        <f>CONCATENATE($A$3,COUNTIFS($A$4:A9,"&lt;&gt;.?",$A$4:A9,"*")+1)</f>
        <v>A.6</v>
      </c>
      <c r="B10" s="43" t="s">
        <v>41</v>
      </c>
      <c r="C10" s="44" t="s">
        <v>28</v>
      </c>
      <c r="D10" s="81">
        <v>10</v>
      </c>
      <c r="E10" s="66"/>
      <c r="F10" s="46">
        <f t="shared" si="0"/>
        <v>0</v>
      </c>
      <c r="G10" s="73"/>
      <c r="H10" s="73"/>
      <c r="I10" s="73"/>
      <c r="J10" s="74"/>
      <c r="L10" s="74"/>
      <c r="M10" s="74"/>
      <c r="N10" s="74"/>
      <c r="O10" s="74"/>
      <c r="P10" s="74"/>
      <c r="Q10" s="74"/>
      <c r="R10" s="74"/>
      <c r="S10" s="74"/>
      <c r="T10" s="74"/>
      <c r="U10" s="73"/>
      <c r="V10" s="75"/>
    </row>
    <row r="11" spans="1:22" s="67" customFormat="1" ht="76.5" x14ac:dyDescent="0.25">
      <c r="A11" s="42" t="str">
        <f>CONCATENATE($A$3,COUNTIFS($A$4:A10,"&lt;&gt;.?",$A$4:A10,"*")+1)</f>
        <v>A.7</v>
      </c>
      <c r="B11" s="78" t="s">
        <v>51</v>
      </c>
      <c r="C11" s="44" t="s">
        <v>28</v>
      </c>
      <c r="D11" s="81">
        <v>1</v>
      </c>
      <c r="E11" s="66"/>
      <c r="F11" s="46">
        <f>E11*D11</f>
        <v>0</v>
      </c>
      <c r="G11" s="73"/>
      <c r="H11" s="73"/>
      <c r="I11" s="73"/>
      <c r="J11" s="74"/>
      <c r="L11" s="74"/>
      <c r="M11" s="74"/>
      <c r="N11" s="74"/>
      <c r="O11" s="74"/>
      <c r="P11" s="74"/>
      <c r="Q11" s="74"/>
      <c r="R11" s="74"/>
      <c r="S11" s="74"/>
      <c r="T11" s="74"/>
      <c r="U11" s="73"/>
      <c r="V11" s="75"/>
    </row>
    <row r="12" spans="1:22" s="67" customFormat="1" ht="38.25" x14ac:dyDescent="0.25">
      <c r="A12" s="42" t="str">
        <f>CONCATENATE($A$3,COUNTIFS($A$4:A11,"&lt;&gt;.?",$A$4:A11,"*")+1)</f>
        <v>A.8</v>
      </c>
      <c r="B12" s="78" t="s">
        <v>52</v>
      </c>
      <c r="C12" s="44" t="s">
        <v>28</v>
      </c>
      <c r="D12" s="81">
        <v>3</v>
      </c>
      <c r="E12" s="66"/>
      <c r="F12" s="46">
        <f t="shared" si="0"/>
        <v>0</v>
      </c>
      <c r="G12" s="73"/>
      <c r="H12" s="73"/>
      <c r="I12" s="73"/>
      <c r="J12" s="74"/>
      <c r="L12" s="74"/>
      <c r="M12" s="76"/>
      <c r="N12" s="74"/>
      <c r="O12" s="74"/>
      <c r="P12" s="74"/>
      <c r="Q12" s="74"/>
      <c r="R12" s="74"/>
      <c r="S12" s="74"/>
      <c r="T12" s="74"/>
      <c r="U12" s="73"/>
      <c r="V12" s="75"/>
    </row>
    <row r="13" spans="1:22" s="67" customFormat="1" ht="76.5" x14ac:dyDescent="0.25">
      <c r="A13" s="42" t="str">
        <f>CONCATENATE($A$3,COUNTIFS($A$4:A12,"&lt;&gt;.?",$A$4:A12,"*")+1)</f>
        <v>A.9</v>
      </c>
      <c r="B13" s="78" t="s">
        <v>53</v>
      </c>
      <c r="C13" s="44" t="s">
        <v>28</v>
      </c>
      <c r="D13" s="81">
        <v>2</v>
      </c>
      <c r="E13" s="66"/>
      <c r="F13" s="46">
        <f t="shared" ref="F13:F16" si="1">E13*D13</f>
        <v>0</v>
      </c>
      <c r="G13" s="73"/>
      <c r="H13" s="73"/>
      <c r="I13" s="73"/>
      <c r="J13" s="74"/>
      <c r="L13" s="74"/>
      <c r="M13" s="76"/>
      <c r="N13" s="74"/>
      <c r="O13" s="74"/>
      <c r="P13" s="74"/>
      <c r="Q13" s="74"/>
      <c r="R13" s="74"/>
      <c r="S13" s="74"/>
      <c r="T13" s="74"/>
      <c r="U13" s="73"/>
      <c r="V13" s="75"/>
    </row>
    <row r="14" spans="1:22" s="67" customFormat="1" ht="51" x14ac:dyDescent="0.25">
      <c r="A14" s="42" t="str">
        <f>CONCATENATE($A$3,COUNTIFS($A$4:A13,"&lt;&gt;.?",$A$4:A13,"*")+1)</f>
        <v>A.10</v>
      </c>
      <c r="B14" s="78" t="s">
        <v>54</v>
      </c>
      <c r="C14" s="44" t="s">
        <v>28</v>
      </c>
      <c r="D14" s="81">
        <v>1</v>
      </c>
      <c r="E14" s="66"/>
      <c r="F14" s="46">
        <f t="shared" si="1"/>
        <v>0</v>
      </c>
      <c r="G14" s="73"/>
      <c r="H14" s="73"/>
      <c r="I14" s="73"/>
      <c r="J14" s="74"/>
      <c r="L14" s="74"/>
      <c r="M14" s="76"/>
      <c r="N14" s="74"/>
      <c r="O14" s="74"/>
      <c r="P14" s="74"/>
      <c r="Q14" s="74"/>
      <c r="R14" s="74"/>
      <c r="S14" s="74"/>
      <c r="T14" s="74"/>
      <c r="U14" s="73"/>
      <c r="V14" s="75"/>
    </row>
    <row r="15" spans="1:22" s="67" customFormat="1" ht="38.25" x14ac:dyDescent="0.25">
      <c r="A15" s="42" t="str">
        <f>CONCATENATE($A$3,COUNTIFS($A$4:A14,"&lt;&gt;.?",$A$4:A14,"*")+1)</f>
        <v>A.11</v>
      </c>
      <c r="B15" s="78" t="s">
        <v>55</v>
      </c>
      <c r="C15" s="44" t="s">
        <v>15</v>
      </c>
      <c r="D15" s="81">
        <f>16+11</f>
        <v>27</v>
      </c>
      <c r="E15" s="66"/>
      <c r="F15" s="46">
        <f t="shared" si="1"/>
        <v>0</v>
      </c>
      <c r="G15" s="73"/>
      <c r="H15" s="73"/>
      <c r="I15" s="73"/>
      <c r="J15" s="74"/>
      <c r="L15" s="74"/>
      <c r="M15" s="76"/>
      <c r="N15" s="74"/>
      <c r="O15" s="74"/>
      <c r="P15" s="74"/>
      <c r="Q15" s="74"/>
      <c r="R15" s="74"/>
      <c r="S15" s="74"/>
      <c r="T15" s="74"/>
      <c r="U15" s="73"/>
      <c r="V15" s="75"/>
    </row>
    <row r="16" spans="1:22" s="67" customFormat="1" ht="140.25" x14ac:dyDescent="0.25">
      <c r="A16" s="42" t="str">
        <f>CONCATENATE($A$3,COUNTIFS($A$4:A15,"&lt;&gt;.?",$A$4:A15,"*")+1)</f>
        <v>A.12</v>
      </c>
      <c r="B16" s="43" t="s">
        <v>61</v>
      </c>
      <c r="C16" s="44" t="s">
        <v>14</v>
      </c>
      <c r="D16" s="81">
        <v>1</v>
      </c>
      <c r="E16" s="66"/>
      <c r="F16" s="46">
        <f t="shared" si="1"/>
        <v>0</v>
      </c>
      <c r="G16" s="73"/>
      <c r="H16" s="73"/>
      <c r="I16" s="73"/>
      <c r="J16" s="74"/>
      <c r="L16" s="74"/>
      <c r="M16" s="76"/>
      <c r="N16" s="74"/>
      <c r="O16" s="74"/>
      <c r="P16" s="74"/>
      <c r="Q16" s="74"/>
      <c r="R16" s="74"/>
      <c r="S16" s="74"/>
      <c r="T16" s="74"/>
      <c r="U16" s="73"/>
      <c r="V16" s="75"/>
    </row>
    <row r="17" spans="1:6" s="9" customFormat="1" ht="16.5" customHeight="1" thickBot="1" x14ac:dyDescent="0.25">
      <c r="A17" s="70"/>
      <c r="B17" s="71"/>
      <c r="C17" s="8"/>
      <c r="D17" s="83"/>
      <c r="E17" s="72"/>
      <c r="F17" s="72"/>
    </row>
    <row r="18" spans="1:6" s="69" customFormat="1" ht="17.25" thickBot="1" x14ac:dyDescent="0.35">
      <c r="A18" s="39"/>
      <c r="B18" s="68" t="str">
        <f>CONCATENATE("SKUPAJ"," ",B3)</f>
        <v>SKUPAJ OPREMA, SPLOŠNA</v>
      </c>
      <c r="C18" s="40"/>
      <c r="D18" s="84"/>
      <c r="E18" s="41"/>
      <c r="F18" s="41">
        <f>SUM(F4:F17)</f>
        <v>0</v>
      </c>
    </row>
  </sheetData>
  <sheetProtection selectLockedCells="1" selectUnlockedCells="1"/>
  <printOptions horizontalCentered="1"/>
  <pageMargins left="0.78740157480314965" right="0.78740157480314965" top="0.74803149606299213" bottom="0.19685039370078741" header="0.51181102362204722" footer="0.51181102362204722"/>
  <pageSetup paperSize="9" scale="97" firstPageNumber="0" fitToHeight="0" orientation="portrait" r:id="rId1"/>
  <headerFooter>
    <oddFooter>&amp;C&amp;P&amp;R&amp;"Arial Narrow,Navadno"&amp;10PZI – Galerija Emonska vrata, št. 020/2016</oddFooter>
  </headerFooter>
  <rowBreaks count="1" manualBreakCount="1">
    <brk id="7" max="5" man="1"/>
  </rowBreaks>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
  <sheetViews>
    <sheetView view="pageBreakPreview" topLeftCell="A9" zoomScaleNormal="100" zoomScaleSheetLayoutView="100" zoomScalePageLayoutView="76" workbookViewId="0">
      <selection activeCell="E12" sqref="E5:E12"/>
    </sheetView>
  </sheetViews>
  <sheetFormatPr defaultColWidth="9" defaultRowHeight="16.5" x14ac:dyDescent="0.3"/>
  <cols>
    <col min="1" max="1" width="5.85546875" style="19" customWidth="1"/>
    <col min="2" max="2" width="49.7109375" style="34" customWidth="1"/>
    <col min="3" max="3" width="4.28515625" style="18" customWidth="1"/>
    <col min="4" max="4" width="7.140625" style="80" customWidth="1"/>
    <col min="5" max="5" width="8.42578125" style="38" customWidth="1"/>
    <col min="6" max="6" width="11.85546875" style="38" bestFit="1" customWidth="1"/>
    <col min="7" max="8" width="26.28515625" style="16" customWidth="1"/>
    <col min="9" max="11" width="9" style="16"/>
    <col min="12" max="12" width="7.140625" style="16" customWidth="1"/>
    <col min="13" max="16384" width="9" style="16"/>
  </cols>
  <sheetData>
    <row r="1" spans="1:22" x14ac:dyDescent="0.3">
      <c r="A1" s="35" t="s">
        <v>16</v>
      </c>
      <c r="B1" s="11" t="s">
        <v>17</v>
      </c>
      <c r="C1" s="36" t="s">
        <v>13</v>
      </c>
      <c r="D1" s="79" t="s">
        <v>18</v>
      </c>
      <c r="E1" s="35" t="s">
        <v>19</v>
      </c>
      <c r="F1" s="35" t="s">
        <v>20</v>
      </c>
    </row>
    <row r="3" spans="1:22" x14ac:dyDescent="0.3">
      <c r="A3" s="37" t="s">
        <v>29</v>
      </c>
      <c r="B3" s="65" t="s">
        <v>34</v>
      </c>
    </row>
    <row r="5" spans="1:22" s="9" customFormat="1" ht="114.75" x14ac:dyDescent="0.2">
      <c r="A5" s="42" t="str">
        <f>CONCATENATE($A$3,COUNTIFS($A$4:A4,"&lt;&gt;.?",$A$4:A4,"*")+1)</f>
        <v>B.1</v>
      </c>
      <c r="B5" s="43" t="s">
        <v>60</v>
      </c>
      <c r="C5" s="44" t="s">
        <v>28</v>
      </c>
      <c r="D5" s="81">
        <v>10</v>
      </c>
      <c r="E5" s="66"/>
      <c r="F5" s="46">
        <f>D5*E5</f>
        <v>0</v>
      </c>
    </row>
    <row r="6" spans="1:22" s="9" customFormat="1" ht="204" x14ac:dyDescent="0.2">
      <c r="A6" s="42"/>
      <c r="B6" s="43" t="s">
        <v>44</v>
      </c>
      <c r="C6" s="44" t="s">
        <v>14</v>
      </c>
      <c r="D6" s="81">
        <v>1</v>
      </c>
      <c r="E6" s="66"/>
      <c r="F6" s="46">
        <f>D6*E6</f>
        <v>0</v>
      </c>
    </row>
    <row r="7" spans="1:22" s="9" customFormat="1" ht="51" x14ac:dyDescent="0.2">
      <c r="A7" s="42"/>
      <c r="B7" s="43" t="s">
        <v>42</v>
      </c>
      <c r="C7" s="44" t="s">
        <v>28</v>
      </c>
      <c r="D7" s="81">
        <v>1</v>
      </c>
      <c r="E7" s="66"/>
      <c r="F7" s="46">
        <f>D7*E7</f>
        <v>0</v>
      </c>
    </row>
    <row r="8" spans="1:22" s="9" customFormat="1" ht="51" x14ac:dyDescent="0.2">
      <c r="A8" s="42" t="str">
        <f>CONCATENATE($A$3,COUNTIFS($A$4:A5,"&lt;&gt;.?",$A$4:A5,"*")+1)</f>
        <v>B.2</v>
      </c>
      <c r="B8" s="43" t="s">
        <v>59</v>
      </c>
      <c r="C8" s="44" t="s">
        <v>28</v>
      </c>
      <c r="D8" s="81">
        <v>1</v>
      </c>
      <c r="E8" s="66"/>
      <c r="F8" s="46">
        <f>E8*D8</f>
        <v>0</v>
      </c>
    </row>
    <row r="9" spans="1:22" s="9" customFormat="1" ht="76.5" x14ac:dyDescent="0.2">
      <c r="A9" s="42" t="str">
        <f>CONCATENATE($A$3,COUNTIFS($A$4:A8,"&lt;&gt;.?",$A$4:A8,"*")+1)</f>
        <v>B.3</v>
      </c>
      <c r="B9" s="43" t="s">
        <v>58</v>
      </c>
      <c r="C9" s="44" t="s">
        <v>28</v>
      </c>
      <c r="D9" s="81">
        <v>1</v>
      </c>
      <c r="E9" s="66"/>
      <c r="F9" s="46">
        <f>E9*D9</f>
        <v>0</v>
      </c>
    </row>
    <row r="10" spans="1:22" s="9" customFormat="1" ht="165.75" x14ac:dyDescent="0.2">
      <c r="A10" s="42" t="str">
        <f>CONCATENATE($A$3,COUNTIFS($A$4:A9,"&lt;&gt;.?",$A$4:A9,"*")+1)</f>
        <v>B.4</v>
      </c>
      <c r="B10" s="43" t="s">
        <v>57</v>
      </c>
      <c r="C10" s="44" t="s">
        <v>14</v>
      </c>
      <c r="D10" s="81">
        <v>1</v>
      </c>
      <c r="E10" s="66"/>
      <c r="F10" s="46">
        <f>E10*D10</f>
        <v>0</v>
      </c>
    </row>
    <row r="11" spans="1:22" s="67" customFormat="1" ht="102" x14ac:dyDescent="0.25">
      <c r="A11" s="42" t="str">
        <f>CONCATENATE($A$3,COUNTIFS($A$4:A10,"&lt;&gt;.?",$A$4:A10,"*")+1)</f>
        <v>B.5</v>
      </c>
      <c r="B11" s="43" t="s">
        <v>46</v>
      </c>
      <c r="C11" s="44" t="s">
        <v>14</v>
      </c>
      <c r="D11" s="81">
        <v>1</v>
      </c>
      <c r="E11" s="66"/>
      <c r="F11" s="46">
        <f t="shared" ref="F11:F12" si="0">E11*D11</f>
        <v>0</v>
      </c>
      <c r="G11" s="73"/>
      <c r="H11" s="73"/>
      <c r="I11" s="73"/>
      <c r="J11" s="74"/>
      <c r="L11" s="74"/>
      <c r="M11" s="76"/>
      <c r="N11" s="74"/>
      <c r="O11" s="74"/>
      <c r="P11" s="74"/>
      <c r="Q11" s="74"/>
      <c r="R11" s="74"/>
      <c r="S11" s="74"/>
      <c r="T11" s="74"/>
      <c r="U11" s="73"/>
      <c r="V11" s="75"/>
    </row>
    <row r="12" spans="1:22" s="67" customFormat="1" ht="165.75" x14ac:dyDescent="0.25">
      <c r="A12" s="42" t="str">
        <f>CONCATENATE($A$3,COUNTIFS($A$4:A11,"&lt;&gt;.?",$A$4:A11,"*")+1)</f>
        <v>B.6</v>
      </c>
      <c r="B12" s="43" t="s">
        <v>47</v>
      </c>
      <c r="C12" s="44" t="s">
        <v>33</v>
      </c>
      <c r="D12" s="81">
        <v>1</v>
      </c>
      <c r="E12" s="66"/>
      <c r="F12" s="46">
        <f t="shared" si="0"/>
        <v>0</v>
      </c>
      <c r="G12" s="73"/>
      <c r="H12" s="73"/>
      <c r="I12" s="73"/>
      <c r="J12" s="74"/>
      <c r="L12" s="74"/>
      <c r="M12" s="76"/>
      <c r="N12" s="74"/>
      <c r="O12" s="74"/>
      <c r="P12" s="74"/>
      <c r="Q12" s="74"/>
      <c r="R12" s="74"/>
      <c r="S12" s="74"/>
      <c r="T12" s="74"/>
      <c r="U12" s="73"/>
      <c r="V12" s="75"/>
    </row>
    <row r="13" spans="1:22" s="9" customFormat="1" ht="16.5" customHeight="1" thickBot="1" x14ac:dyDescent="0.25">
      <c r="A13" s="70"/>
      <c r="B13" s="71"/>
      <c r="C13" s="8"/>
      <c r="D13" s="83"/>
      <c r="E13" s="72"/>
      <c r="F13" s="72"/>
    </row>
    <row r="14" spans="1:22" s="69" customFormat="1" ht="17.25" thickBot="1" x14ac:dyDescent="0.35">
      <c r="A14" s="39"/>
      <c r="B14" s="68" t="str">
        <f>CONCATENATE("SKUPAJ"," ",B3)</f>
        <v>SKUPAJ MULTIMEDIJSKA OPREMA</v>
      </c>
      <c r="C14" s="40"/>
      <c r="D14" s="84"/>
      <c r="E14" s="41"/>
      <c r="F14" s="41">
        <f>SUM(F4:F13)</f>
        <v>0</v>
      </c>
    </row>
  </sheetData>
  <sheetProtection selectLockedCells="1" selectUnlockedCells="1"/>
  <printOptions horizontalCentered="1"/>
  <pageMargins left="0.78740157480314965" right="0.78740157480314965" top="0.74803149606299213" bottom="0.19685039370078741" header="0.51181102362204722" footer="0.51181102362204722"/>
  <pageSetup paperSize="9" scale="97" firstPageNumber="0" fitToHeight="0" orientation="portrait" r:id="rId1"/>
  <headerFooter>
    <oddFooter>&amp;C&amp;P&amp;R&amp;"Arial Narrow,Navadno"&amp;10PZI – Galerija Emonska vrata, št. 020/2016</oddFooter>
  </headerFooter>
  <rowBreaks count="1" manualBreakCount="1">
    <brk id="10" max="5" man="1"/>
  </rowBreaks>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5</vt:i4>
      </vt:variant>
    </vt:vector>
  </HeadingPairs>
  <TitlesOfParts>
    <vt:vector size="10" baseType="lpstr">
      <vt:lpstr>1. stran</vt:lpstr>
      <vt:lpstr>Rekapitulacija</vt:lpstr>
      <vt:lpstr>Uvod</vt:lpstr>
      <vt:lpstr>A. Oprema</vt:lpstr>
      <vt:lpstr>B. Multimedije</vt:lpstr>
      <vt:lpstr>'1. stran'!Področje_tiskanja</vt:lpstr>
      <vt:lpstr>'A. Oprema'!Področje_tiskanja</vt:lpstr>
      <vt:lpstr>'B. Multimedije'!Področje_tiskanja</vt:lpstr>
      <vt:lpstr>Rekapitulacija!Področje_tiskanja</vt:lpstr>
      <vt:lpstr>Uvod!Področje_tiskanja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dc:creator>
  <cp:lastModifiedBy>Jerneja Batič</cp:lastModifiedBy>
  <cp:lastPrinted>2021-09-08T11:39:19Z</cp:lastPrinted>
  <dcterms:created xsi:type="dcterms:W3CDTF">2019-07-10T09:01:51Z</dcterms:created>
  <dcterms:modified xsi:type="dcterms:W3CDTF">2022-01-10T09:08:32Z</dcterms:modified>
</cp:coreProperties>
</file>